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4525"/>
</workbook>
</file>

<file path=xl/calcChain.xml><?xml version="1.0" encoding="utf-8"?>
<calcChain xmlns="http://schemas.openxmlformats.org/spreadsheetml/2006/main">
  <c r="E55" i="4" l="1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94" i="4" l="1"/>
  <c r="F94" i="4"/>
  <c r="D94" i="4"/>
  <c r="H92" i="4"/>
  <c r="H90" i="4"/>
  <c r="H88" i="4"/>
  <c r="H82" i="4"/>
  <c r="H80" i="4"/>
  <c r="H94" i="4" s="1"/>
  <c r="E92" i="4"/>
  <c r="E90" i="4"/>
  <c r="E88" i="4"/>
  <c r="E86" i="4"/>
  <c r="H86" i="4" s="1"/>
  <c r="E84" i="4"/>
  <c r="H84" i="4" s="1"/>
  <c r="E82" i="4"/>
  <c r="E80" i="4"/>
  <c r="C94" i="4"/>
  <c r="G72" i="4"/>
  <c r="F72" i="4"/>
  <c r="H70" i="4"/>
  <c r="E70" i="4"/>
  <c r="E69" i="4"/>
  <c r="H69" i="4" s="1"/>
  <c r="E68" i="4"/>
  <c r="H68" i="4" s="1"/>
  <c r="E67" i="4"/>
  <c r="H67" i="4" s="1"/>
  <c r="H72" i="4" s="1"/>
  <c r="D72" i="4"/>
  <c r="C7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58" i="4"/>
  <c r="F58" i="4"/>
  <c r="D58" i="4"/>
  <c r="C58" i="4"/>
  <c r="E72" i="4" l="1"/>
  <c r="E94" i="4"/>
  <c r="H58" i="4"/>
  <c r="E58" i="4"/>
  <c r="H34" i="5" l="1"/>
  <c r="H33" i="5"/>
  <c r="H31" i="5"/>
  <c r="H26" i="5"/>
  <c r="H21" i="5"/>
  <c r="H12" i="5"/>
  <c r="E40" i="5"/>
  <c r="H40" i="5" s="1"/>
  <c r="E39" i="5"/>
  <c r="H39" i="5" s="1"/>
  <c r="E38" i="5"/>
  <c r="E37" i="5"/>
  <c r="H37" i="5" s="1"/>
  <c r="E34" i="5"/>
  <c r="E33" i="5"/>
  <c r="E32" i="5"/>
  <c r="H32" i="5" s="1"/>
  <c r="E31" i="5"/>
  <c r="E30" i="5"/>
  <c r="H30" i="5" s="1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E9" i="6"/>
  <c r="H9" i="6" s="1"/>
  <c r="E10" i="6"/>
  <c r="H10" i="6" s="1"/>
  <c r="E11" i="6"/>
  <c r="H11" i="6" s="1"/>
  <c r="E12" i="6"/>
  <c r="H12" i="6" s="1"/>
  <c r="H75" i="6"/>
  <c r="H74" i="6"/>
  <c r="H73" i="6"/>
  <c r="H72" i="6"/>
  <c r="H67" i="6"/>
  <c r="H66" i="6"/>
  <c r="H63" i="6"/>
  <c r="H62" i="6"/>
  <c r="H59" i="6"/>
  <c r="H58" i="6"/>
  <c r="H56" i="6"/>
  <c r="H54" i="6"/>
  <c r="H50" i="6"/>
  <c r="H42" i="6"/>
  <c r="H41" i="6"/>
  <c r="H40" i="6"/>
  <c r="H39" i="6"/>
  <c r="H38" i="6"/>
  <c r="H35" i="6"/>
  <c r="H32" i="6"/>
  <c r="H31" i="6"/>
  <c r="H22" i="6"/>
  <c r="H19" i="6"/>
  <c r="H18" i="6"/>
  <c r="H8" i="6"/>
  <c r="E76" i="6"/>
  <c r="H76" i="6" s="1"/>
  <c r="E75" i="6"/>
  <c r="E74" i="6"/>
  <c r="E73" i="6"/>
  <c r="E72" i="6"/>
  <c r="E71" i="6"/>
  <c r="H71" i="6" s="1"/>
  <c r="E70" i="6"/>
  <c r="H70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H36" i="6" s="1"/>
  <c r="E35" i="6"/>
  <c r="E34" i="6"/>
  <c r="H34" i="6" s="1"/>
  <c r="E32" i="6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H21" i="6" s="1"/>
  <c r="E20" i="6"/>
  <c r="H20" i="6" s="1"/>
  <c r="E19" i="6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C43" i="6"/>
  <c r="C33" i="6"/>
  <c r="C23" i="6"/>
  <c r="C13" i="6"/>
  <c r="C5" i="6"/>
  <c r="C42" i="5" l="1"/>
  <c r="E16" i="8"/>
  <c r="E69" i="6"/>
  <c r="H69" i="6" s="1"/>
  <c r="E57" i="6"/>
  <c r="H57" i="6" s="1"/>
  <c r="H53" i="6"/>
  <c r="E43" i="6"/>
  <c r="H43" i="6" s="1"/>
  <c r="E33" i="6"/>
  <c r="H33" i="6" s="1"/>
  <c r="E23" i="6"/>
  <c r="H23" i="6" s="1"/>
  <c r="F77" i="6"/>
  <c r="E13" i="6"/>
  <c r="H13" i="6" s="1"/>
  <c r="H6" i="5"/>
  <c r="H25" i="5"/>
  <c r="H16" i="5"/>
  <c r="G77" i="6"/>
  <c r="E36" i="5"/>
  <c r="H6" i="8"/>
  <c r="H16" i="8" s="1"/>
  <c r="H38" i="5"/>
  <c r="H36" i="5" s="1"/>
  <c r="C77" i="6"/>
  <c r="E6" i="5"/>
  <c r="F42" i="5"/>
  <c r="D77" i="6"/>
  <c r="E5" i="6"/>
  <c r="D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<sst xmlns="http://schemas.openxmlformats.org/spreadsheetml/2006/main" count="245" uniqueCount="184">
  <si>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</si>
  <si>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</si>
  <si>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</si>
  <si>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</si>
  <si>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</si>
  <si>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</si>
  <si>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</si>
  <si>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</si>
  <si>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</si>
  <si>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</si>
  <si>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</si>
  <si>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</si>
  <si>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</si>
  <si>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</si>
  <si>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</si>
  <si>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</si>
  <si>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</si>
  <si>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</si>
  <si>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</si>
  <si>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</si>
  <si>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</si>
  <si>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</si>
  <si>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</si>
  <si>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</si>
  <si>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</si>
  <si>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</si>
  <si>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</si>
  <si>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</si>
  <si>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</si>
  <si>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</si>
  <si>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</si>
  <si>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</si>
  <si>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</si>
  <si>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</si>
  <si>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</si>
  <si>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</si>
  <si>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</si>
  <si>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</si>
  <si>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</si>
  <si>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</si>
  <si>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</si>
  <si>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</si>
  <si>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</si>
  <si>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</si>
  <si>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</si>
  <si>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</si>
  <si>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</si>
  <si>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</si>
  <si>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</si>
  <si>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</si>
  <si>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</si>
  <si>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</si>
  <si>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</si>
  <si>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</si>
  <si>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</si>
  <si>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</si>
  <si>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</si>
  <si>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</si>
  <si>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</si>
  <si>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</si>
  <si>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</si>
  <si>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</si>
  <si>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</si>
  <si>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</si>
  <si>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</si>
  <si>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</si>
  <si>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</si>
  <si>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</si>
  <si>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</si>
  <si>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</si>
  <si>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</si>
  <si>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</si>
  <si>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</si>
  <si>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</si>
  <si>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</si>
  <si>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</si>
  <si>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</si>
  <si>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</si>
  <si>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</si>
  <si>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</si>
  <si>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</si>
  <si>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</si>
  <si>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</si>
  <si>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</si>
  <si>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</si>
  <si>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</si>
  <si>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</si>
  <si>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</si>
  <si>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</si>
  <si>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</si>
  <si>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</si>
  <si>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</si>
  <si>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</si>
  <si>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</si>
  <si>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</si>
  <si>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</si>
  <si>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</si>
  <si>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</si>
  <si>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</si>
  <si>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</si>
  <si>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</si>
  <si>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</si>
  <si>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</si>
  <si>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</si>
  <si>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</si>
  <si>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</si>
  <si>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</si>
  <si>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</si>
  <si>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</si>
  <si>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</si>
  <si>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</si>
  <si>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</si>
  <si>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</si>
  <si>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</si>
  <si>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</si>
  <si>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</si>
  <si>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</si>
  <si>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</si>
  <si>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</si>
  <si>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</si>
  <si>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</si>
  <si>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</si>
  <si>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</si>
  <si>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</si>
  <si>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</si>
  <si>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</si>
  <si>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</si>
  <si>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</si>
  <si>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DIF</t>
  </si>
  <si>
    <t>INSADIS</t>
  </si>
  <si>
    <t>INST MPAL  PLANEACION DEL MPIO SALAMANCA</t>
  </si>
  <si>
    <t>INST MPAL DE SALAMANCA DE LA MUJER</t>
  </si>
  <si>
    <t>AYUNTAMIENTO</t>
  </si>
  <si>
    <t>PRESIDENCIA MUNICIPAL</t>
  </si>
  <si>
    <t>SECRETARIA AYUNTAMIENTO</t>
  </si>
  <si>
    <t>JUZGADO ADMINISTATIVO MUNICIPAL</t>
  </si>
  <si>
    <t>ARCHIVO MUNICIPAL</t>
  </si>
  <si>
    <t>JUNTA LOCAL DE RECLUTAMIENTO</t>
  </si>
  <si>
    <t>DIRECCION DE TRANSPORTES</t>
  </si>
  <si>
    <t>DIR. PROTECCION CIVIL</t>
  </si>
  <si>
    <t>DIR. GRAL. PROG. SEGURIDAD PUBLICA</t>
  </si>
  <si>
    <t>JEFATURA EVENTOS ESPECIALES</t>
  </si>
  <si>
    <t>DIRECCION GENERAL DE COMUNICACIÓN SOCIAL</t>
  </si>
  <si>
    <t>DIRECCION DE FISCALIZACION Y CONTROL</t>
  </si>
  <si>
    <t>DIRECCION GENERAL DE MOVILIDAD</t>
  </si>
  <si>
    <t>DIRECCION GENERAL DE ASUNTOS JURIDICOS</t>
  </si>
  <si>
    <t>TESORERIA MUNICIPAL</t>
  </si>
  <si>
    <t>CONTRALORIA MUNICIPAL</t>
  </si>
  <si>
    <t>DIR. GRAL. DESARROLLO SOCIAL Y HUMANO</t>
  </si>
  <si>
    <t>DEPTO. CENTRO CIVICO</t>
  </si>
  <si>
    <t>JEFATURA DE PREDIAL</t>
  </si>
  <si>
    <t>JEFATURA DE ALMACEN</t>
  </si>
  <si>
    <t>DIR. GENERAL OBRA PUBLICA</t>
  </si>
  <si>
    <t>JEFATURA DE MANTENIMIENTO GENERAL</t>
  </si>
  <si>
    <t>DIR. DE EDUCACION</t>
  </si>
  <si>
    <t>DIR. COM. MUNICIPAL DEPORTE</t>
  </si>
  <si>
    <t>DIR. DE TURISMO</t>
  </si>
  <si>
    <t>DIR. DE RASTRO</t>
  </si>
  <si>
    <t>JEFATURA DE TALLER MUNICIPAL</t>
  </si>
  <si>
    <t>JEFATURA DE ECOPARQUE</t>
  </si>
  <si>
    <t>DIR. GRAL. SERVICIOS MUNICIPALES</t>
  </si>
  <si>
    <t>DIRECCION GENERAL DE RECURSOS HUMANOS</t>
  </si>
  <si>
    <t>DIRECCION GRAL TECNOLOGIAS DE INFORMACIO</t>
  </si>
  <si>
    <t>DIRECCION GENERAL DESARROLLO ECONOMICO</t>
  </si>
  <si>
    <t>DIRECCION GENERAL DE RECURSOS MATERIALES</t>
  </si>
  <si>
    <t>DIRECCION DE CATASTRO E IMPUESTO PREDIAL</t>
  </si>
  <si>
    <t>DIRECCION GENERAL ORDENAMIENTO TERRITOR</t>
  </si>
  <si>
    <t>DIRECCION GENERAL DE MEDIO AMBIENTE</t>
  </si>
  <si>
    <t>DIR GRAL CULTURA EDUACION DEP Y TURISMO</t>
  </si>
  <si>
    <t>JEFATURA DE CONTROL VEHICULAR</t>
  </si>
  <si>
    <t>DIRECCION DE SERVICIO LIMPIA</t>
  </si>
  <si>
    <t>DIRECCION DE PARQUES Y JARDINES</t>
  </si>
  <si>
    <t>JEFATURA DEL MERCADO TOMASA ESTEVES</t>
  </si>
  <si>
    <t>DIRECCION DE ALUMBRADO PUBLICO</t>
  </si>
  <si>
    <t>JEFATURA DE MERCADO BARAHONA</t>
  </si>
  <si>
    <t>JEFATURA DE PANTEONES</t>
  </si>
  <si>
    <t>DIRECCION DESARROLLO INSTITUCIONAL</t>
  </si>
  <si>
    <t>Bajo protesta de decir verdad declaramos que los Estados Financieros y sus notas, son razonablemente correctos y son responsabilidad del emisor.</t>
  </si>
  <si>
    <t>Municipio de Salamanca, Guanajuato.
Estado Analítico del Ejercicio del Presupuesto de Egresos
Clasificación por Objeto del Gasto(Capítulo y Concepto)
Del 1 de Enero al 31 de Diciembre del 2021</t>
  </si>
  <si>
    <t>Municipio de Salamanca, Guanajuato.
Estado Analítico del Ejercicio del Presupuesto de Egresos
Clasificación Ecónomica (Por Tipo de Gasto)
Del 1 de Enero al 31 de Diciembre del 2021</t>
  </si>
  <si>
    <t>Municipio de Salamanca, Guanajuato.
Estado Analítico del Ejercicio del Presupuesto de Egresos
Clasificación Administrativa
Del 1 de Enero al 31 de Diciembre del 2021</t>
  </si>
  <si>
    <t>Gobierno (Federal/Estatal/Municipal) de Municipio de Salamanca, Guanajuato.
Estado Analítico del Ejercicio del Presupuesto de Egresos
Clasificación Administrativa
Del 1 de Enero al 31 de Diciembre del 2021</t>
  </si>
  <si>
    <t>Sector Paraestatal del Gobierno (Federal/Estatal/Municipal) de Municipio de Salamanca, Guanajuato.
Estado Analítico del Ejercicio del Presupuesto de Egresos
Clasificación Administrativa
Del 1 de Enero al 31 de Diciembre del 2021</t>
  </si>
  <si>
    <t>Municipio de Salamanca, Guanajuato.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</si>
</sst>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4" fontId="1" fillId="0" borderId="13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/>
    </xf>
    <xf numFmtId="4" fontId="1" fillId="0" borderId="15" xfId="0" applyNumberFormat="1" applyFont="1" applyFill="1" applyBorder="1" applyProtection="1">
      <protection locked="0"/>
    </xf>
    <xf numFmtId="0" fontId="1" fillId="0" borderId="6" xfId="0" applyFont="1" applyFill="1" applyBorder="1" applyAlignment="1" applyProtection="1">
      <alignment horizontal="left"/>
    </xf>
    <xf numFmtId="4" fontId="1" fillId="0" borderId="14" xfId="0" applyNumberFormat="1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4" fontId="7" fillId="0" borderId="14" xfId="0" applyNumberFormat="1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13" xfId="0" applyFont="1" applyBorder="1" applyProtection="1">
      <protection locked="0"/>
    </xf>
    <xf numFmtId="4" fontId="1" fillId="0" borderId="15" xfId="0" applyNumberFormat="1" applyFont="1" applyBorder="1" applyProtection="1">
      <protection locked="0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Border="1" applyProtection="1"/>
    <xf numFmtId="4" fontId="1" fillId="0" borderId="14" xfId="0" applyNumberFormat="1" applyFont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9" fillId="0" borderId="9" xfId="0" applyFont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883920</xdr:colOff>
      <xdr:row>82</xdr:row>
      <xdr:rowOff>15240</xdr:rowOff>
    </xdr:from>
    <xdr:to>
      <xdr:col>6</xdr:col>
      <xdr:colOff>495300</xdr:colOff>
      <xdr:row>86</xdr:row>
      <xdr:rowOff>53340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1132332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358140</xdr:colOff>
      <xdr:row>21</xdr:row>
      <xdr:rowOff>7620</xdr:rowOff>
    </xdr:from>
    <xdr:to>
      <xdr:col>6</xdr:col>
      <xdr:colOff>853440</xdr:colOff>
      <xdr:row>25</xdr:row>
      <xdr:rowOff>45720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41376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662940</xdr:colOff>
      <xdr:row>99</xdr:row>
      <xdr:rowOff>106680</xdr:rowOff>
    </xdr:from>
    <xdr:to>
      <xdr:col>6</xdr:col>
      <xdr:colOff>922020</xdr:colOff>
      <xdr:row>104</xdr:row>
      <xdr:rowOff>15240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1547622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46</xdr:row>
      <xdr:rowOff>99060</xdr:rowOff>
    </xdr:from>
    <xdr:to>
      <xdr:col>6</xdr:col>
      <xdr:colOff>281940</xdr:colOff>
      <xdr:row>51</xdr:row>
      <xdr:rowOff>7620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687324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5" width="19.5703125" style="1" customWidth="1"/>
    <col min="6" max="8" width="18.28515625" style="1" customWidth="1"/>
    <col min="9" max="16384" width="12" style="1"/>
  </cols>
  <sheetData>
    <row r="1" spans="1:8" ht="56.4" customHeight="1" x14ac:dyDescent="0.2">
      <c r="A1" s="59" t="s">
        <v>178</v>
      </c>
      <c r="B1" s="60"/>
      <c r="C1" s="60"/>
      <c r="D1" s="60"/>
      <c r="E1" s="60"/>
      <c r="F1" s="60"/>
      <c r="G1" s="60"/>
      <c r="H1" s="61"/>
    </row>
    <row r="2" spans="1:8" x14ac:dyDescent="0.2">
      <c r="A2" s="67" t="s">
        <v>54</v>
      </c>
      <c r="B2" s="68"/>
      <c r="C2" s="62" t="s">
        <v>60</v>
      </c>
      <c r="D2" s="63"/>
      <c r="E2" s="63"/>
      <c r="F2" s="63"/>
      <c r="G2" s="64"/>
      <c r="H2" s="65" t="s">
        <v>59</v>
      </c>
    </row>
    <row r="3" spans="1:8" ht="24.9" customHeight="1" x14ac:dyDescent="0.2">
      <c r="A3" s="69"/>
      <c r="B3" s="70"/>
      <c r="C3" s="5" t="s">
        <v>55</v>
      </c>
      <c r="D3" s="5" t="s">
        <v>125</v>
      </c>
      <c r="E3" s="5" t="s">
        <v>56</v>
      </c>
      <c r="F3" s="5" t="s">
        <v>57</v>
      </c>
      <c r="G3" s="5" t="s">
        <v>58</v>
      </c>
      <c r="H3" s="66"/>
    </row>
    <row r="4" spans="1:8" x14ac:dyDescent="0.2">
      <c r="A4" s="71"/>
      <c r="B4" s="72"/>
      <c r="C4" s="6">
        <v>1</v>
      </c>
      <c r="D4" s="6">
        <v>2</v>
      </c>
      <c r="E4" s="6" t="s">
        <v>126</v>
      </c>
      <c r="F4" s="6">
        <v>4</v>
      </c>
      <c r="G4" s="6">
        <v>5</v>
      </c>
      <c r="H4" s="6" t="s">
        <v>127</v>
      </c>
    </row>
    <row r="5" spans="1:8" ht="13.2" x14ac:dyDescent="0.25">
      <c r="A5" s="25" t="s">
        <v>61</v>
      </c>
      <c r="B5" s="26"/>
      <c r="C5" s="27">
        <f>SUM(C6:C12)</f>
        <v>369190447.99000001</v>
      </c>
      <c r="D5" s="27">
        <f>SUM(D6:D12)</f>
        <v>-12654810.950000001</v>
      </c>
      <c r="E5" s="27">
        <f>C5+D5</f>
        <v>356535637.04000002</v>
      </c>
      <c r="F5" s="27">
        <f>SUM(F6:F12)</f>
        <v>315510024.04999995</v>
      </c>
      <c r="G5" s="27">
        <f>SUM(G6:G12)</f>
        <v>308640451.09000003</v>
      </c>
      <c r="H5" s="27">
        <f>E5-F5</f>
        <v>41025612.990000069</v>
      </c>
    </row>
    <row r="6" spans="1:8" ht="13.2" x14ac:dyDescent="0.25">
      <c r="A6" s="28">
        <v>1100</v>
      </c>
      <c r="B6" s="29" t="s">
        <v>70</v>
      </c>
      <c r="C6" s="30">
        <v>205475675.59999999</v>
      </c>
      <c r="D6" s="30">
        <v>-11775724.689999999</v>
      </c>
      <c r="E6" s="30">
        <f t="shared" ref="E6:E69" si="0">C6+D6</f>
        <v>193699950.91</v>
      </c>
      <c r="F6" s="30">
        <v>182021408.25</v>
      </c>
      <c r="G6" s="30">
        <v>182009697.56</v>
      </c>
      <c r="H6" s="30">
        <f t="shared" ref="H6:H69" si="1">E6-F6</f>
        <v>11678542.659999996</v>
      </c>
    </row>
    <row r="7" spans="1:8" ht="13.2" x14ac:dyDescent="0.25">
      <c r="A7" s="28">
        <v>1200</v>
      </c>
      <c r="B7" s="29" t="s">
        <v>71</v>
      </c>
      <c r="C7" s="30">
        <v>4898000</v>
      </c>
      <c r="D7" s="30">
        <v>470000</v>
      </c>
      <c r="E7" s="30">
        <f t="shared" si="0"/>
        <v>5368000</v>
      </c>
      <c r="F7" s="30">
        <v>4248608.3899999997</v>
      </c>
      <c r="G7" s="30">
        <v>4248608.3899999997</v>
      </c>
      <c r="H7" s="30">
        <f t="shared" si="1"/>
        <v>1119391.6100000003</v>
      </c>
    </row>
    <row r="8" spans="1:8" ht="13.2" x14ac:dyDescent="0.25">
      <c r="A8" s="28">
        <v>1300</v>
      </c>
      <c r="B8" s="29" t="s">
        <v>72</v>
      </c>
      <c r="C8" s="30">
        <v>40996199.399999999</v>
      </c>
      <c r="D8" s="30">
        <v>4181556.75</v>
      </c>
      <c r="E8" s="30">
        <f t="shared" si="0"/>
        <v>45177756.149999999</v>
      </c>
      <c r="F8" s="30">
        <v>35828923.479999997</v>
      </c>
      <c r="G8" s="30">
        <v>35804126.380000003</v>
      </c>
      <c r="H8" s="30">
        <f t="shared" si="1"/>
        <v>9348832.6700000018</v>
      </c>
    </row>
    <row r="9" spans="1:8" ht="13.2" x14ac:dyDescent="0.25">
      <c r="A9" s="28">
        <v>1400</v>
      </c>
      <c r="B9" s="29" t="s">
        <v>35</v>
      </c>
      <c r="C9" s="30">
        <v>79553341.540000007</v>
      </c>
      <c r="D9" s="30">
        <v>-5649387.7199999997</v>
      </c>
      <c r="E9" s="30">
        <f t="shared" si="0"/>
        <v>73903953.820000008</v>
      </c>
      <c r="F9" s="30">
        <v>61977362.960000001</v>
      </c>
      <c r="G9" s="30">
        <v>55195122.030000001</v>
      </c>
      <c r="H9" s="30">
        <f t="shared" si="1"/>
        <v>11926590.860000007</v>
      </c>
    </row>
    <row r="10" spans="1:8" ht="13.2" x14ac:dyDescent="0.25">
      <c r="A10" s="28">
        <v>1500</v>
      </c>
      <c r="B10" s="29" t="s">
        <v>73</v>
      </c>
      <c r="C10" s="30">
        <v>28682231.449999999</v>
      </c>
      <c r="D10" s="30">
        <v>9616058.9399999995</v>
      </c>
      <c r="E10" s="30">
        <f t="shared" si="0"/>
        <v>38298290.390000001</v>
      </c>
      <c r="F10" s="30">
        <v>31433720.969999999</v>
      </c>
      <c r="G10" s="30">
        <v>31382896.73</v>
      </c>
      <c r="H10" s="30">
        <f t="shared" si="1"/>
        <v>6864569.4200000018</v>
      </c>
    </row>
    <row r="11" spans="1:8" ht="13.2" x14ac:dyDescent="0.25">
      <c r="A11" s="28">
        <v>1600</v>
      </c>
      <c r="B11" s="29" t="s">
        <v>36</v>
      </c>
      <c r="C11" s="30">
        <v>9585000</v>
      </c>
      <c r="D11" s="30">
        <v>-9497314.2300000004</v>
      </c>
      <c r="E11" s="30">
        <f t="shared" si="0"/>
        <v>87685.769999999553</v>
      </c>
      <c r="F11" s="30">
        <v>0</v>
      </c>
      <c r="G11" s="30">
        <v>0</v>
      </c>
      <c r="H11" s="30">
        <f t="shared" si="1"/>
        <v>87685.769999999553</v>
      </c>
    </row>
    <row r="12" spans="1:8" ht="13.2" x14ac:dyDescent="0.25">
      <c r="A12" s="28">
        <v>1700</v>
      </c>
      <c r="B12" s="29" t="s">
        <v>74</v>
      </c>
      <c r="C12" s="30">
        <v>0</v>
      </c>
      <c r="D12" s="30">
        <v>0</v>
      </c>
      <c r="E12" s="30">
        <f t="shared" si="0"/>
        <v>0</v>
      </c>
      <c r="F12" s="30">
        <v>0</v>
      </c>
      <c r="G12" s="30">
        <v>0</v>
      </c>
      <c r="H12" s="30">
        <f t="shared" si="1"/>
        <v>0</v>
      </c>
    </row>
    <row r="13" spans="1:8" ht="13.2" x14ac:dyDescent="0.25">
      <c r="A13" s="25" t="s">
        <v>62</v>
      </c>
      <c r="B13" s="26"/>
      <c r="C13" s="30">
        <f>SUM(C14:C22)</f>
        <v>66191435.920000002</v>
      </c>
      <c r="D13" s="30">
        <f>SUM(D14:D22)</f>
        <v>13220480.75</v>
      </c>
      <c r="E13" s="30">
        <f t="shared" si="0"/>
        <v>79411916.670000002</v>
      </c>
      <c r="F13" s="30">
        <f>SUM(F14:F22)</f>
        <v>60420333.969999999</v>
      </c>
      <c r="G13" s="30">
        <f>SUM(G14:G22)</f>
        <v>58946062.759999998</v>
      </c>
      <c r="H13" s="30">
        <f t="shared" si="1"/>
        <v>18991582.700000003</v>
      </c>
    </row>
    <row r="14" spans="1:8" ht="13.2" x14ac:dyDescent="0.25">
      <c r="A14" s="28">
        <v>2100</v>
      </c>
      <c r="B14" s="29" t="s">
        <v>75</v>
      </c>
      <c r="C14" s="30">
        <v>9401832.5</v>
      </c>
      <c r="D14" s="30">
        <v>-1335524.45</v>
      </c>
      <c r="E14" s="30">
        <f t="shared" si="0"/>
        <v>8066308.0499999998</v>
      </c>
      <c r="F14" s="30">
        <v>3766669.05</v>
      </c>
      <c r="G14" s="30">
        <v>3660954.18</v>
      </c>
      <c r="H14" s="30">
        <f t="shared" si="1"/>
        <v>4299639</v>
      </c>
    </row>
    <row r="15" spans="1:8" ht="13.2" x14ac:dyDescent="0.25">
      <c r="A15" s="28">
        <v>2200</v>
      </c>
      <c r="B15" s="29" t="s">
        <v>76</v>
      </c>
      <c r="C15" s="30">
        <v>2204302.5</v>
      </c>
      <c r="D15" s="30">
        <v>1033471.23</v>
      </c>
      <c r="E15" s="30">
        <f t="shared" si="0"/>
        <v>3237773.73</v>
      </c>
      <c r="F15" s="30">
        <v>2460679.7599999998</v>
      </c>
      <c r="G15" s="30">
        <v>2447947.7599999998</v>
      </c>
      <c r="H15" s="30">
        <f t="shared" si="1"/>
        <v>777093.9700000002</v>
      </c>
    </row>
    <row r="16" spans="1:8" ht="13.2" x14ac:dyDescent="0.25">
      <c r="A16" s="28">
        <v>2300</v>
      </c>
      <c r="B16" s="29" t="s">
        <v>77</v>
      </c>
      <c r="C16" s="30">
        <v>53042.5</v>
      </c>
      <c r="D16" s="30">
        <v>3000</v>
      </c>
      <c r="E16" s="30">
        <f t="shared" si="0"/>
        <v>56042.5</v>
      </c>
      <c r="F16" s="30">
        <v>5345.46</v>
      </c>
      <c r="G16" s="30">
        <v>5345.46</v>
      </c>
      <c r="H16" s="30">
        <f t="shared" si="1"/>
        <v>50697.04</v>
      </c>
    </row>
    <row r="17" spans="1:8" ht="13.2" x14ac:dyDescent="0.25">
      <c r="A17" s="28">
        <v>2400</v>
      </c>
      <c r="B17" s="29" t="s">
        <v>78</v>
      </c>
      <c r="C17" s="30">
        <v>22459547.420000002</v>
      </c>
      <c r="D17" s="30">
        <v>-2626067.7400000002</v>
      </c>
      <c r="E17" s="30">
        <f t="shared" si="0"/>
        <v>19833479.68</v>
      </c>
      <c r="F17" s="30">
        <v>13973066.52</v>
      </c>
      <c r="G17" s="30">
        <v>13234292.82</v>
      </c>
      <c r="H17" s="30">
        <f t="shared" si="1"/>
        <v>5860413.1600000001</v>
      </c>
    </row>
    <row r="18" spans="1:8" ht="13.2" x14ac:dyDescent="0.25">
      <c r="A18" s="28">
        <v>2500</v>
      </c>
      <c r="B18" s="29" t="s">
        <v>79</v>
      </c>
      <c r="C18" s="30">
        <v>769319.5</v>
      </c>
      <c r="D18" s="30">
        <v>103173</v>
      </c>
      <c r="E18" s="30">
        <f t="shared" si="0"/>
        <v>872492.5</v>
      </c>
      <c r="F18" s="30">
        <v>281494.96000000002</v>
      </c>
      <c r="G18" s="30">
        <v>281494.96000000002</v>
      </c>
      <c r="H18" s="30">
        <f t="shared" si="1"/>
        <v>590997.54</v>
      </c>
    </row>
    <row r="19" spans="1:8" ht="13.2" x14ac:dyDescent="0.25">
      <c r="A19" s="28">
        <v>2600</v>
      </c>
      <c r="B19" s="29" t="s">
        <v>80</v>
      </c>
      <c r="C19" s="30">
        <v>16055444</v>
      </c>
      <c r="D19" s="30">
        <v>12344093.279999999</v>
      </c>
      <c r="E19" s="30">
        <f t="shared" si="0"/>
        <v>28399537.280000001</v>
      </c>
      <c r="F19" s="30">
        <v>28013650.140000001</v>
      </c>
      <c r="G19" s="30">
        <v>27405359.5</v>
      </c>
      <c r="H19" s="30">
        <f t="shared" si="1"/>
        <v>385887.1400000006</v>
      </c>
    </row>
    <row r="20" spans="1:8" ht="13.2" x14ac:dyDescent="0.25">
      <c r="A20" s="28">
        <v>2700</v>
      </c>
      <c r="B20" s="29" t="s">
        <v>81</v>
      </c>
      <c r="C20" s="30">
        <v>10287691.5</v>
      </c>
      <c r="D20" s="30">
        <v>2083636.73</v>
      </c>
      <c r="E20" s="30">
        <f t="shared" si="0"/>
        <v>12371328.23</v>
      </c>
      <c r="F20" s="30">
        <v>7222164.2000000002</v>
      </c>
      <c r="G20" s="30">
        <v>7222164.2000000002</v>
      </c>
      <c r="H20" s="30">
        <f t="shared" si="1"/>
        <v>5149164.03</v>
      </c>
    </row>
    <row r="21" spans="1:8" ht="13.2" x14ac:dyDescent="0.25">
      <c r="A21" s="28">
        <v>2800</v>
      </c>
      <c r="B21" s="29" t="s">
        <v>82</v>
      </c>
      <c r="C21" s="30">
        <v>1000000</v>
      </c>
      <c r="D21" s="30">
        <v>-285230.24</v>
      </c>
      <c r="E21" s="30">
        <f t="shared" si="0"/>
        <v>714769.76</v>
      </c>
      <c r="F21" s="30">
        <v>713956.8</v>
      </c>
      <c r="G21" s="30">
        <v>713956.8</v>
      </c>
      <c r="H21" s="30">
        <f t="shared" si="1"/>
        <v>812.95999999996275</v>
      </c>
    </row>
    <row r="22" spans="1:8" ht="13.2" x14ac:dyDescent="0.25">
      <c r="A22" s="28">
        <v>2900</v>
      </c>
      <c r="B22" s="29" t="s">
        <v>83</v>
      </c>
      <c r="C22" s="30">
        <v>3960256</v>
      </c>
      <c r="D22" s="30">
        <v>1899928.94</v>
      </c>
      <c r="E22" s="30">
        <f t="shared" si="0"/>
        <v>5860184.9399999995</v>
      </c>
      <c r="F22" s="30">
        <v>3983307.08</v>
      </c>
      <c r="G22" s="30">
        <v>3974547.08</v>
      </c>
      <c r="H22" s="30">
        <f t="shared" si="1"/>
        <v>1876877.8599999994</v>
      </c>
    </row>
    <row r="23" spans="1:8" ht="13.2" x14ac:dyDescent="0.25">
      <c r="A23" s="25" t="s">
        <v>63</v>
      </c>
      <c r="B23" s="26"/>
      <c r="C23" s="30">
        <f>SUM(C24:C32)</f>
        <v>147940347.63999999</v>
      </c>
      <c r="D23" s="30">
        <f>SUM(D24:D32)</f>
        <v>45950174.149999999</v>
      </c>
      <c r="E23" s="30">
        <f t="shared" si="0"/>
        <v>193890521.78999999</v>
      </c>
      <c r="F23" s="30">
        <f>SUM(F24:F32)</f>
        <v>139569104.48999998</v>
      </c>
      <c r="G23" s="30">
        <f>SUM(G24:G32)</f>
        <v>136641684.33000001</v>
      </c>
      <c r="H23" s="30">
        <f t="shared" si="1"/>
        <v>54321417.300000012</v>
      </c>
    </row>
    <row r="24" spans="1:8" ht="13.2" x14ac:dyDescent="0.25">
      <c r="A24" s="28">
        <v>3100</v>
      </c>
      <c r="B24" s="29" t="s">
        <v>84</v>
      </c>
      <c r="C24" s="30">
        <v>29820610.079999998</v>
      </c>
      <c r="D24" s="30">
        <v>-1039449.3</v>
      </c>
      <c r="E24" s="30">
        <f t="shared" si="0"/>
        <v>28781160.779999997</v>
      </c>
      <c r="F24" s="30">
        <v>13846366.92</v>
      </c>
      <c r="G24" s="30">
        <v>13591335.720000001</v>
      </c>
      <c r="H24" s="30">
        <f t="shared" si="1"/>
        <v>14934793.859999998</v>
      </c>
    </row>
    <row r="25" spans="1:8" ht="13.2" x14ac:dyDescent="0.25">
      <c r="A25" s="28">
        <v>3200</v>
      </c>
      <c r="B25" s="29" t="s">
        <v>85</v>
      </c>
      <c r="C25" s="30">
        <v>36671927.579999998</v>
      </c>
      <c r="D25" s="30">
        <v>12445925.4</v>
      </c>
      <c r="E25" s="30">
        <f t="shared" si="0"/>
        <v>49117852.979999997</v>
      </c>
      <c r="F25" s="30">
        <v>42036287.030000001</v>
      </c>
      <c r="G25" s="30">
        <v>42036287.030000001</v>
      </c>
      <c r="H25" s="30">
        <f t="shared" si="1"/>
        <v>7081565.9499999955</v>
      </c>
    </row>
    <row r="26" spans="1:8" ht="13.2" x14ac:dyDescent="0.25">
      <c r="A26" s="28">
        <v>3300</v>
      </c>
      <c r="B26" s="29" t="s">
        <v>86</v>
      </c>
      <c r="C26" s="30">
        <v>28419103.16</v>
      </c>
      <c r="D26" s="30">
        <v>33433333.98</v>
      </c>
      <c r="E26" s="30">
        <f t="shared" si="0"/>
        <v>61852437.140000001</v>
      </c>
      <c r="F26" s="30">
        <v>43342689.859999999</v>
      </c>
      <c r="G26" s="30">
        <v>43332249.859999999</v>
      </c>
      <c r="H26" s="30">
        <f t="shared" si="1"/>
        <v>18509747.280000001</v>
      </c>
    </row>
    <row r="27" spans="1:8" ht="13.2" x14ac:dyDescent="0.25">
      <c r="A27" s="28">
        <v>3400</v>
      </c>
      <c r="B27" s="29" t="s">
        <v>87</v>
      </c>
      <c r="C27" s="30">
        <v>5001900</v>
      </c>
      <c r="D27" s="30">
        <v>-335588.15</v>
      </c>
      <c r="E27" s="30">
        <f t="shared" si="0"/>
        <v>4666311.8499999996</v>
      </c>
      <c r="F27" s="30">
        <v>4281453.67</v>
      </c>
      <c r="G27" s="30">
        <v>4281453.67</v>
      </c>
      <c r="H27" s="30">
        <f t="shared" si="1"/>
        <v>384858.1799999997</v>
      </c>
    </row>
    <row r="28" spans="1:8" ht="13.2" x14ac:dyDescent="0.25">
      <c r="A28" s="28">
        <v>3500</v>
      </c>
      <c r="B28" s="29" t="s">
        <v>88</v>
      </c>
      <c r="C28" s="30">
        <v>13507300.5</v>
      </c>
      <c r="D28" s="30">
        <v>4399760.9800000004</v>
      </c>
      <c r="E28" s="30">
        <f t="shared" si="0"/>
        <v>17907061.48</v>
      </c>
      <c r="F28" s="30">
        <v>12497453.460000001</v>
      </c>
      <c r="G28" s="30">
        <v>12409836.66</v>
      </c>
      <c r="H28" s="30">
        <f t="shared" si="1"/>
        <v>5409608.0199999996</v>
      </c>
    </row>
    <row r="29" spans="1:8" ht="13.2" x14ac:dyDescent="0.25">
      <c r="A29" s="28">
        <v>3600</v>
      </c>
      <c r="B29" s="29" t="s">
        <v>89</v>
      </c>
      <c r="C29" s="30">
        <v>7099915</v>
      </c>
      <c r="D29" s="30">
        <v>1034577.27</v>
      </c>
      <c r="E29" s="30">
        <f t="shared" si="0"/>
        <v>8134492.2699999996</v>
      </c>
      <c r="F29" s="30">
        <v>5635515.71</v>
      </c>
      <c r="G29" s="30">
        <v>5295998.84</v>
      </c>
      <c r="H29" s="30">
        <f t="shared" si="1"/>
        <v>2498976.5599999996</v>
      </c>
    </row>
    <row r="30" spans="1:8" ht="13.2" x14ac:dyDescent="0.25">
      <c r="A30" s="28">
        <v>3700</v>
      </c>
      <c r="B30" s="29" t="s">
        <v>90</v>
      </c>
      <c r="C30" s="30">
        <v>1469690</v>
      </c>
      <c r="D30" s="30">
        <v>-34103.699999999997</v>
      </c>
      <c r="E30" s="30">
        <f t="shared" si="0"/>
        <v>1435586.3</v>
      </c>
      <c r="F30" s="30">
        <v>226678.39</v>
      </c>
      <c r="G30" s="30">
        <v>224908.98</v>
      </c>
      <c r="H30" s="30">
        <f t="shared" si="1"/>
        <v>1208907.9100000001</v>
      </c>
    </row>
    <row r="31" spans="1:8" ht="13.2" x14ac:dyDescent="0.25">
      <c r="A31" s="28">
        <v>3800</v>
      </c>
      <c r="B31" s="29" t="s">
        <v>91</v>
      </c>
      <c r="C31" s="30">
        <v>9008495</v>
      </c>
      <c r="D31" s="30">
        <v>-2194811.92</v>
      </c>
      <c r="E31" s="30">
        <f t="shared" si="0"/>
        <v>6813683.0800000001</v>
      </c>
      <c r="F31" s="30">
        <v>3864748.46</v>
      </c>
      <c r="G31" s="30">
        <v>3504452.81</v>
      </c>
      <c r="H31" s="30">
        <f t="shared" si="1"/>
        <v>2948934.62</v>
      </c>
    </row>
    <row r="32" spans="1:8" ht="13.2" x14ac:dyDescent="0.25">
      <c r="A32" s="28">
        <v>3900</v>
      </c>
      <c r="B32" s="29" t="s">
        <v>19</v>
      </c>
      <c r="C32" s="30">
        <v>16941406.32</v>
      </c>
      <c r="D32" s="30">
        <v>-1759470.41</v>
      </c>
      <c r="E32" s="30">
        <f t="shared" si="0"/>
        <v>15181935.91</v>
      </c>
      <c r="F32" s="30">
        <v>13837910.99</v>
      </c>
      <c r="G32" s="30">
        <v>11965160.76</v>
      </c>
      <c r="H32" s="30">
        <f t="shared" si="1"/>
        <v>1344024.92</v>
      </c>
    </row>
    <row r="33" spans="1:8" ht="13.2" x14ac:dyDescent="0.25">
      <c r="A33" s="25" t="s">
        <v>64</v>
      </c>
      <c r="B33" s="26"/>
      <c r="C33" s="30">
        <f>SUM(C34:C42)</f>
        <v>95692867.760000005</v>
      </c>
      <c r="D33" s="30">
        <f>SUM(D34:D42)</f>
        <v>17149162.77</v>
      </c>
      <c r="E33" s="30">
        <f t="shared" si="0"/>
        <v>112842030.53</v>
      </c>
      <c r="F33" s="30">
        <f>SUM(F34:F42)</f>
        <v>97848322.599999994</v>
      </c>
      <c r="G33" s="30">
        <f>SUM(G34:G42)</f>
        <v>97581780.599999994</v>
      </c>
      <c r="H33" s="30">
        <f t="shared" si="1"/>
        <v>14993707.930000007</v>
      </c>
    </row>
    <row r="34" spans="1:8" ht="13.2" x14ac:dyDescent="0.25">
      <c r="A34" s="28">
        <v>4100</v>
      </c>
      <c r="B34" s="29" t="s">
        <v>92</v>
      </c>
      <c r="C34" s="30">
        <v>1035000</v>
      </c>
      <c r="D34" s="30">
        <v>889191.9</v>
      </c>
      <c r="E34" s="30">
        <f t="shared" si="0"/>
        <v>1924191.9</v>
      </c>
      <c r="F34" s="30">
        <v>0</v>
      </c>
      <c r="G34" s="30">
        <v>0</v>
      </c>
      <c r="H34" s="30">
        <f t="shared" si="1"/>
        <v>1924191.9</v>
      </c>
    </row>
    <row r="35" spans="1:8" ht="13.2" x14ac:dyDescent="0.25">
      <c r="A35" s="28">
        <v>4200</v>
      </c>
      <c r="B35" s="29" t="s">
        <v>93</v>
      </c>
      <c r="C35" s="30">
        <v>60830998.460000001</v>
      </c>
      <c r="D35" s="30">
        <v>-1740245.86</v>
      </c>
      <c r="E35" s="30">
        <f t="shared" si="0"/>
        <v>59090752.600000001</v>
      </c>
      <c r="F35" s="30">
        <v>53362002.600000001</v>
      </c>
      <c r="G35" s="30">
        <v>53362002.600000001</v>
      </c>
      <c r="H35" s="30">
        <f t="shared" si="1"/>
        <v>5728750</v>
      </c>
    </row>
    <row r="36" spans="1:8" ht="13.2" x14ac:dyDescent="0.25">
      <c r="A36" s="28">
        <v>4300</v>
      </c>
      <c r="B36" s="29" t="s">
        <v>94</v>
      </c>
      <c r="C36" s="30">
        <v>3035000</v>
      </c>
      <c r="D36" s="30">
        <v>478424.09</v>
      </c>
      <c r="E36" s="30">
        <f t="shared" si="0"/>
        <v>3513424.09</v>
      </c>
      <c r="F36" s="30">
        <v>2983176.3</v>
      </c>
      <c r="G36" s="30">
        <v>2983176.3</v>
      </c>
      <c r="H36" s="30">
        <f t="shared" si="1"/>
        <v>530247.79</v>
      </c>
    </row>
    <row r="37" spans="1:8" ht="13.2" x14ac:dyDescent="0.25">
      <c r="A37" s="28">
        <v>4400</v>
      </c>
      <c r="B37" s="29" t="s">
        <v>95</v>
      </c>
      <c r="C37" s="30">
        <v>30791869.300000001</v>
      </c>
      <c r="D37" s="30">
        <v>17521792.640000001</v>
      </c>
      <c r="E37" s="30">
        <f t="shared" si="0"/>
        <v>48313661.939999998</v>
      </c>
      <c r="F37" s="30">
        <v>41503143.700000003</v>
      </c>
      <c r="G37" s="30">
        <v>41236601.700000003</v>
      </c>
      <c r="H37" s="30">
        <f t="shared" si="1"/>
        <v>6810518.2399999946</v>
      </c>
    </row>
    <row r="38" spans="1:8" ht="13.2" x14ac:dyDescent="0.25">
      <c r="A38" s="28">
        <v>4500</v>
      </c>
      <c r="B38" s="29" t="s">
        <v>41</v>
      </c>
      <c r="C38" s="30">
        <v>0</v>
      </c>
      <c r="D38" s="30">
        <v>0</v>
      </c>
      <c r="E38" s="30">
        <f t="shared" si="0"/>
        <v>0</v>
      </c>
      <c r="F38" s="30">
        <v>0</v>
      </c>
      <c r="G38" s="30">
        <v>0</v>
      </c>
      <c r="H38" s="30">
        <f t="shared" si="1"/>
        <v>0</v>
      </c>
    </row>
    <row r="39" spans="1:8" ht="13.2" x14ac:dyDescent="0.25">
      <c r="A39" s="28">
        <v>4600</v>
      </c>
      <c r="B39" s="29" t="s">
        <v>96</v>
      </c>
      <c r="C39" s="30">
        <v>0</v>
      </c>
      <c r="D39" s="30">
        <v>0</v>
      </c>
      <c r="E39" s="30">
        <f t="shared" si="0"/>
        <v>0</v>
      </c>
      <c r="F39" s="30">
        <v>0</v>
      </c>
      <c r="G39" s="30">
        <v>0</v>
      </c>
      <c r="H39" s="30">
        <f t="shared" si="1"/>
        <v>0</v>
      </c>
    </row>
    <row r="40" spans="1:8" ht="13.2" x14ac:dyDescent="0.25">
      <c r="A40" s="28">
        <v>4700</v>
      </c>
      <c r="B40" s="29" t="s">
        <v>97</v>
      </c>
      <c r="C40" s="30">
        <v>0</v>
      </c>
      <c r="D40" s="30">
        <v>0</v>
      </c>
      <c r="E40" s="30">
        <f t="shared" si="0"/>
        <v>0</v>
      </c>
      <c r="F40" s="30">
        <v>0</v>
      </c>
      <c r="G40" s="30">
        <v>0</v>
      </c>
      <c r="H40" s="30">
        <f t="shared" si="1"/>
        <v>0</v>
      </c>
    </row>
    <row r="41" spans="1:8" ht="13.2" x14ac:dyDescent="0.25">
      <c r="A41" s="28">
        <v>4800</v>
      </c>
      <c r="B41" s="29" t="s">
        <v>37</v>
      </c>
      <c r="C41" s="30">
        <v>0</v>
      </c>
      <c r="D41" s="30">
        <v>0</v>
      </c>
      <c r="E41" s="30">
        <f t="shared" si="0"/>
        <v>0</v>
      </c>
      <c r="F41" s="30">
        <v>0</v>
      </c>
      <c r="G41" s="30">
        <v>0</v>
      </c>
      <c r="H41" s="30">
        <f t="shared" si="1"/>
        <v>0</v>
      </c>
    </row>
    <row r="42" spans="1:8" ht="13.2" x14ac:dyDescent="0.25">
      <c r="A42" s="28">
        <v>4900</v>
      </c>
      <c r="B42" s="29" t="s">
        <v>98</v>
      </c>
      <c r="C42" s="30">
        <v>0</v>
      </c>
      <c r="D42" s="30">
        <v>0</v>
      </c>
      <c r="E42" s="30">
        <f t="shared" si="0"/>
        <v>0</v>
      </c>
      <c r="F42" s="30">
        <v>0</v>
      </c>
      <c r="G42" s="30">
        <v>0</v>
      </c>
      <c r="H42" s="30">
        <f t="shared" si="1"/>
        <v>0</v>
      </c>
    </row>
    <row r="43" spans="1:8" ht="13.2" x14ac:dyDescent="0.25">
      <c r="A43" s="25" t="s">
        <v>65</v>
      </c>
      <c r="B43" s="26"/>
      <c r="C43" s="30">
        <f>SUM(C44:C52)</f>
        <v>18168792</v>
      </c>
      <c r="D43" s="30">
        <f>SUM(D44:D52)</f>
        <v>65337373.659999996</v>
      </c>
      <c r="E43" s="30">
        <f t="shared" si="0"/>
        <v>83506165.659999996</v>
      </c>
      <c r="F43" s="30">
        <f>SUM(F44:F52)</f>
        <v>57335853.449999996</v>
      </c>
      <c r="G43" s="30">
        <f>SUM(G44:G52)</f>
        <v>15257603.040000001</v>
      </c>
      <c r="H43" s="30">
        <f t="shared" si="1"/>
        <v>26170312.210000001</v>
      </c>
    </row>
    <row r="44" spans="1:8" ht="13.2" x14ac:dyDescent="0.25">
      <c r="A44" s="28">
        <v>5100</v>
      </c>
      <c r="B44" s="29" t="s">
        <v>99</v>
      </c>
      <c r="C44" s="30">
        <v>1650370</v>
      </c>
      <c r="D44" s="30">
        <v>3251903.54</v>
      </c>
      <c r="E44" s="30">
        <f t="shared" si="0"/>
        <v>4902273.54</v>
      </c>
      <c r="F44" s="30">
        <v>2007985.48</v>
      </c>
      <c r="G44" s="30">
        <v>1966225.48</v>
      </c>
      <c r="H44" s="30">
        <f t="shared" si="1"/>
        <v>2894288.06</v>
      </c>
    </row>
    <row r="45" spans="1:8" ht="13.2" x14ac:dyDescent="0.25">
      <c r="A45" s="28">
        <v>5200</v>
      </c>
      <c r="B45" s="29" t="s">
        <v>100</v>
      </c>
      <c r="C45" s="30">
        <v>230370</v>
      </c>
      <c r="D45" s="30">
        <v>5500</v>
      </c>
      <c r="E45" s="30">
        <f t="shared" si="0"/>
        <v>235870</v>
      </c>
      <c r="F45" s="30">
        <v>14450</v>
      </c>
      <c r="G45" s="30">
        <v>14450</v>
      </c>
      <c r="H45" s="30">
        <f t="shared" si="1"/>
        <v>221420</v>
      </c>
    </row>
    <row r="46" spans="1:8" ht="13.2" x14ac:dyDescent="0.25">
      <c r="A46" s="28">
        <v>5300</v>
      </c>
      <c r="B46" s="29" t="s">
        <v>101</v>
      </c>
      <c r="C46" s="30">
        <v>150000</v>
      </c>
      <c r="D46" s="30">
        <v>0</v>
      </c>
      <c r="E46" s="30">
        <f t="shared" si="0"/>
        <v>150000</v>
      </c>
      <c r="F46" s="30">
        <v>0</v>
      </c>
      <c r="G46" s="30">
        <v>0</v>
      </c>
      <c r="H46" s="30">
        <f t="shared" si="1"/>
        <v>150000</v>
      </c>
    </row>
    <row r="47" spans="1:8" ht="13.2" x14ac:dyDescent="0.25">
      <c r="A47" s="28">
        <v>5400</v>
      </c>
      <c r="B47" s="29" t="s">
        <v>102</v>
      </c>
      <c r="C47" s="30">
        <v>10026882</v>
      </c>
      <c r="D47" s="30">
        <v>38482543.990000002</v>
      </c>
      <c r="E47" s="30">
        <f t="shared" si="0"/>
        <v>48509425.990000002</v>
      </c>
      <c r="F47" s="30">
        <v>33451700</v>
      </c>
      <c r="G47" s="30">
        <v>11663700</v>
      </c>
      <c r="H47" s="30">
        <f t="shared" si="1"/>
        <v>15057725.990000002</v>
      </c>
    </row>
    <row r="48" spans="1:8" ht="13.2" x14ac:dyDescent="0.25">
      <c r="A48" s="28">
        <v>5500</v>
      </c>
      <c r="B48" s="29" t="s">
        <v>103</v>
      </c>
      <c r="C48" s="30">
        <v>1000000</v>
      </c>
      <c r="D48" s="30">
        <v>-995000</v>
      </c>
      <c r="E48" s="30">
        <f t="shared" si="0"/>
        <v>5000</v>
      </c>
      <c r="F48" s="30">
        <v>0</v>
      </c>
      <c r="G48" s="30">
        <v>0</v>
      </c>
      <c r="H48" s="30">
        <f t="shared" si="1"/>
        <v>5000</v>
      </c>
    </row>
    <row r="49" spans="1:8" ht="13.2" x14ac:dyDescent="0.25">
      <c r="A49" s="28">
        <v>5600</v>
      </c>
      <c r="B49" s="29" t="s">
        <v>104</v>
      </c>
      <c r="C49" s="30">
        <v>2990170</v>
      </c>
      <c r="D49" s="30">
        <v>22857476.129999999</v>
      </c>
      <c r="E49" s="30">
        <f t="shared" si="0"/>
        <v>25847646.129999999</v>
      </c>
      <c r="F49" s="30">
        <v>21531123.030000001</v>
      </c>
      <c r="G49" s="30">
        <v>1282632.6200000001</v>
      </c>
      <c r="H49" s="30">
        <f t="shared" si="1"/>
        <v>4316523.0999999978</v>
      </c>
    </row>
    <row r="50" spans="1:8" ht="13.2" x14ac:dyDescent="0.25">
      <c r="A50" s="28">
        <v>5700</v>
      </c>
      <c r="B50" s="29" t="s">
        <v>105</v>
      </c>
      <c r="C50" s="30">
        <v>0</v>
      </c>
      <c r="D50" s="30">
        <v>0</v>
      </c>
      <c r="E50" s="30">
        <f t="shared" si="0"/>
        <v>0</v>
      </c>
      <c r="F50" s="30">
        <v>0</v>
      </c>
      <c r="G50" s="30">
        <v>0</v>
      </c>
      <c r="H50" s="30">
        <f t="shared" si="1"/>
        <v>0</v>
      </c>
    </row>
    <row r="51" spans="1:8" ht="13.2" x14ac:dyDescent="0.25">
      <c r="A51" s="28">
        <v>5800</v>
      </c>
      <c r="B51" s="29" t="s">
        <v>106</v>
      </c>
      <c r="C51" s="30">
        <v>1000000</v>
      </c>
      <c r="D51" s="30">
        <v>2201000</v>
      </c>
      <c r="E51" s="30">
        <f t="shared" si="0"/>
        <v>3201000</v>
      </c>
      <c r="F51" s="30">
        <v>0</v>
      </c>
      <c r="G51" s="30">
        <v>0</v>
      </c>
      <c r="H51" s="30">
        <f t="shared" si="1"/>
        <v>3201000</v>
      </c>
    </row>
    <row r="52" spans="1:8" ht="13.2" x14ac:dyDescent="0.25">
      <c r="A52" s="28">
        <v>5900</v>
      </c>
      <c r="B52" s="29" t="s">
        <v>107</v>
      </c>
      <c r="C52" s="30">
        <v>1121000</v>
      </c>
      <c r="D52" s="30">
        <v>-466050</v>
      </c>
      <c r="E52" s="30">
        <f t="shared" si="0"/>
        <v>654950</v>
      </c>
      <c r="F52" s="30">
        <v>330594.94</v>
      </c>
      <c r="G52" s="30">
        <v>330594.94</v>
      </c>
      <c r="H52" s="30">
        <f t="shared" si="1"/>
        <v>324355.06</v>
      </c>
    </row>
    <row r="53" spans="1:8" ht="13.2" x14ac:dyDescent="0.25">
      <c r="A53" s="25" t="s">
        <v>66</v>
      </c>
      <c r="B53" s="26"/>
      <c r="C53" s="30">
        <f>SUM(C54:C56)</f>
        <v>71000000</v>
      </c>
      <c r="D53" s="30">
        <f>SUM(D54:D56)</f>
        <v>143579237.93000001</v>
      </c>
      <c r="E53" s="30">
        <f t="shared" si="0"/>
        <v>214579237.93000001</v>
      </c>
      <c r="F53" s="30">
        <f>SUM(F54:F56)</f>
        <v>166985706.47999999</v>
      </c>
      <c r="G53" s="30">
        <f>SUM(G54:G56)</f>
        <v>166985706.47999999</v>
      </c>
      <c r="H53" s="30">
        <f t="shared" si="1"/>
        <v>47593531.450000018</v>
      </c>
    </row>
    <row r="54" spans="1:8" ht="13.2" x14ac:dyDescent="0.25">
      <c r="A54" s="28">
        <v>6100</v>
      </c>
      <c r="B54" s="29" t="s">
        <v>108</v>
      </c>
      <c r="C54" s="30">
        <v>71000000</v>
      </c>
      <c r="D54" s="30">
        <v>133969131.45999999</v>
      </c>
      <c r="E54" s="30">
        <f t="shared" si="0"/>
        <v>204969131.45999998</v>
      </c>
      <c r="F54" s="30">
        <v>158845261.25</v>
      </c>
      <c r="G54" s="30">
        <v>158845261.25</v>
      </c>
      <c r="H54" s="30">
        <f t="shared" si="1"/>
        <v>46123870.209999979</v>
      </c>
    </row>
    <row r="55" spans="1:8" ht="13.2" x14ac:dyDescent="0.25">
      <c r="A55" s="28">
        <v>6200</v>
      </c>
      <c r="B55" s="29" t="s">
        <v>109</v>
      </c>
      <c r="C55" s="30">
        <v>0</v>
      </c>
      <c r="D55" s="30">
        <v>9610106.4700000007</v>
      </c>
      <c r="E55" s="30">
        <f t="shared" si="0"/>
        <v>9610106.4700000007</v>
      </c>
      <c r="F55" s="30">
        <v>8140445.2300000004</v>
      </c>
      <c r="G55" s="30">
        <v>8140445.2300000004</v>
      </c>
      <c r="H55" s="30">
        <f t="shared" si="1"/>
        <v>1469661.2400000002</v>
      </c>
    </row>
    <row r="56" spans="1:8" ht="13.2" x14ac:dyDescent="0.25">
      <c r="A56" s="28">
        <v>6300</v>
      </c>
      <c r="B56" s="29" t="s">
        <v>110</v>
      </c>
      <c r="C56" s="30">
        <v>0</v>
      </c>
      <c r="D56" s="30">
        <v>0</v>
      </c>
      <c r="E56" s="30">
        <f t="shared" si="0"/>
        <v>0</v>
      </c>
      <c r="F56" s="30">
        <v>0</v>
      </c>
      <c r="G56" s="30">
        <v>0</v>
      </c>
      <c r="H56" s="30">
        <f t="shared" si="1"/>
        <v>0</v>
      </c>
    </row>
    <row r="57" spans="1:8" ht="13.2" x14ac:dyDescent="0.25">
      <c r="A57" s="25" t="s">
        <v>67</v>
      </c>
      <c r="B57" s="26"/>
      <c r="C57" s="30">
        <f>SUM(C58:C64)</f>
        <v>9029070.5299999993</v>
      </c>
      <c r="D57" s="30">
        <f>SUM(D58:D64)</f>
        <v>-8916324.7599999998</v>
      </c>
      <c r="E57" s="30">
        <f t="shared" si="0"/>
        <v>112745.76999999955</v>
      </c>
      <c r="F57" s="30">
        <f>SUM(F58:F64)</f>
        <v>0</v>
      </c>
      <c r="G57" s="30">
        <f>SUM(G58:G64)</f>
        <v>0</v>
      </c>
      <c r="H57" s="30">
        <f t="shared" si="1"/>
        <v>112745.76999999955</v>
      </c>
    </row>
    <row r="58" spans="1:8" ht="13.2" x14ac:dyDescent="0.25">
      <c r="A58" s="28">
        <v>7100</v>
      </c>
      <c r="B58" s="29" t="s">
        <v>111</v>
      </c>
      <c r="C58" s="30">
        <v>0</v>
      </c>
      <c r="D58" s="30">
        <v>0</v>
      </c>
      <c r="E58" s="30">
        <f t="shared" si="0"/>
        <v>0</v>
      </c>
      <c r="F58" s="30">
        <v>0</v>
      </c>
      <c r="G58" s="30">
        <v>0</v>
      </c>
      <c r="H58" s="30">
        <f t="shared" si="1"/>
        <v>0</v>
      </c>
    </row>
    <row r="59" spans="1:8" ht="13.2" x14ac:dyDescent="0.25">
      <c r="A59" s="28">
        <v>7200</v>
      </c>
      <c r="B59" s="29" t="s">
        <v>112</v>
      </c>
      <c r="C59" s="30">
        <v>0</v>
      </c>
      <c r="D59" s="30">
        <v>0</v>
      </c>
      <c r="E59" s="30">
        <f t="shared" si="0"/>
        <v>0</v>
      </c>
      <c r="F59" s="30">
        <v>0</v>
      </c>
      <c r="G59" s="30">
        <v>0</v>
      </c>
      <c r="H59" s="30">
        <f t="shared" si="1"/>
        <v>0</v>
      </c>
    </row>
    <row r="60" spans="1:8" ht="13.2" x14ac:dyDescent="0.25">
      <c r="A60" s="28">
        <v>7300</v>
      </c>
      <c r="B60" s="29" t="s">
        <v>113</v>
      </c>
      <c r="C60" s="30">
        <v>0</v>
      </c>
      <c r="D60" s="30">
        <v>0</v>
      </c>
      <c r="E60" s="30">
        <f t="shared" si="0"/>
        <v>0</v>
      </c>
      <c r="F60" s="30">
        <v>0</v>
      </c>
      <c r="G60" s="30">
        <v>0</v>
      </c>
      <c r="H60" s="30">
        <f t="shared" si="1"/>
        <v>0</v>
      </c>
    </row>
    <row r="61" spans="1:8" ht="13.2" x14ac:dyDescent="0.25">
      <c r="A61" s="28">
        <v>7400</v>
      </c>
      <c r="B61" s="29" t="s">
        <v>114</v>
      </c>
      <c r="C61" s="30">
        <v>0</v>
      </c>
      <c r="D61" s="30">
        <v>0</v>
      </c>
      <c r="E61" s="30">
        <f t="shared" si="0"/>
        <v>0</v>
      </c>
      <c r="F61" s="30">
        <v>0</v>
      </c>
      <c r="G61" s="30">
        <v>0</v>
      </c>
      <c r="H61" s="30">
        <f t="shared" si="1"/>
        <v>0</v>
      </c>
    </row>
    <row r="62" spans="1:8" ht="13.2" x14ac:dyDescent="0.25">
      <c r="A62" s="28">
        <v>7500</v>
      </c>
      <c r="B62" s="29" t="s">
        <v>115</v>
      </c>
      <c r="C62" s="30">
        <v>0</v>
      </c>
      <c r="D62" s="30">
        <v>0</v>
      </c>
      <c r="E62" s="30">
        <f t="shared" si="0"/>
        <v>0</v>
      </c>
      <c r="F62" s="30">
        <v>0</v>
      </c>
      <c r="G62" s="30">
        <v>0</v>
      </c>
      <c r="H62" s="30">
        <f t="shared" si="1"/>
        <v>0</v>
      </c>
    </row>
    <row r="63" spans="1:8" ht="13.2" x14ac:dyDescent="0.25">
      <c r="A63" s="28">
        <v>7600</v>
      </c>
      <c r="B63" s="29" t="s">
        <v>116</v>
      </c>
      <c r="C63" s="30">
        <v>0</v>
      </c>
      <c r="D63" s="30">
        <v>0</v>
      </c>
      <c r="E63" s="30">
        <f t="shared" si="0"/>
        <v>0</v>
      </c>
      <c r="F63" s="30">
        <v>0</v>
      </c>
      <c r="G63" s="30">
        <v>0</v>
      </c>
      <c r="H63" s="30">
        <f t="shared" si="1"/>
        <v>0</v>
      </c>
    </row>
    <row r="64" spans="1:8" ht="13.2" x14ac:dyDescent="0.25">
      <c r="A64" s="28">
        <v>7900</v>
      </c>
      <c r="B64" s="29" t="s">
        <v>117</v>
      </c>
      <c r="C64" s="30">
        <v>9029070.5299999993</v>
      </c>
      <c r="D64" s="30">
        <v>-8916324.7599999998</v>
      </c>
      <c r="E64" s="30">
        <f t="shared" si="0"/>
        <v>112745.76999999955</v>
      </c>
      <c r="F64" s="30">
        <v>0</v>
      </c>
      <c r="G64" s="30">
        <v>0</v>
      </c>
      <c r="H64" s="30">
        <f t="shared" si="1"/>
        <v>112745.76999999955</v>
      </c>
    </row>
    <row r="65" spans="1:8" ht="13.2" x14ac:dyDescent="0.25">
      <c r="A65" s="25" t="s">
        <v>68</v>
      </c>
      <c r="B65" s="26"/>
      <c r="C65" s="30">
        <f>SUM(C66:C68)</f>
        <v>0</v>
      </c>
      <c r="D65" s="30">
        <f>SUM(D66:D68)</f>
        <v>0</v>
      </c>
      <c r="E65" s="30">
        <f t="shared" si="0"/>
        <v>0</v>
      </c>
      <c r="F65" s="30">
        <f>SUM(F66:F68)</f>
        <v>0</v>
      </c>
      <c r="G65" s="30">
        <f>SUM(G66:G68)</f>
        <v>0</v>
      </c>
      <c r="H65" s="30">
        <f t="shared" si="1"/>
        <v>0</v>
      </c>
    </row>
    <row r="66" spans="1:8" ht="13.2" x14ac:dyDescent="0.25">
      <c r="A66" s="28">
        <v>8100</v>
      </c>
      <c r="B66" s="29" t="s">
        <v>38</v>
      </c>
      <c r="C66" s="30">
        <v>0</v>
      </c>
      <c r="D66" s="30">
        <v>0</v>
      </c>
      <c r="E66" s="30">
        <f t="shared" si="0"/>
        <v>0</v>
      </c>
      <c r="F66" s="30">
        <v>0</v>
      </c>
      <c r="G66" s="30">
        <v>0</v>
      </c>
      <c r="H66" s="30">
        <f t="shared" si="1"/>
        <v>0</v>
      </c>
    </row>
    <row r="67" spans="1:8" ht="13.2" x14ac:dyDescent="0.25">
      <c r="A67" s="28">
        <v>8300</v>
      </c>
      <c r="B67" s="29" t="s">
        <v>39</v>
      </c>
      <c r="C67" s="30">
        <v>0</v>
      </c>
      <c r="D67" s="30">
        <v>0</v>
      </c>
      <c r="E67" s="30">
        <f t="shared" si="0"/>
        <v>0</v>
      </c>
      <c r="F67" s="30">
        <v>0</v>
      </c>
      <c r="G67" s="30">
        <v>0</v>
      </c>
      <c r="H67" s="30">
        <f t="shared" si="1"/>
        <v>0</v>
      </c>
    </row>
    <row r="68" spans="1:8" ht="13.2" x14ac:dyDescent="0.25">
      <c r="A68" s="28">
        <v>8500</v>
      </c>
      <c r="B68" s="29" t="s">
        <v>40</v>
      </c>
      <c r="C68" s="30">
        <v>0</v>
      </c>
      <c r="D68" s="30">
        <v>0</v>
      </c>
      <c r="E68" s="30">
        <f t="shared" si="0"/>
        <v>0</v>
      </c>
      <c r="F68" s="30">
        <v>0</v>
      </c>
      <c r="G68" s="30">
        <v>0</v>
      </c>
      <c r="H68" s="30">
        <f t="shared" si="1"/>
        <v>0</v>
      </c>
    </row>
    <row r="69" spans="1:8" ht="13.2" x14ac:dyDescent="0.25">
      <c r="A69" s="25" t="s">
        <v>69</v>
      </c>
      <c r="B69" s="26"/>
      <c r="C69" s="30">
        <f>SUM(C70:C76)</f>
        <v>25600000</v>
      </c>
      <c r="D69" s="30">
        <f>SUM(D70:D76)</f>
        <v>-11081489.640000001</v>
      </c>
      <c r="E69" s="30">
        <f t="shared" si="0"/>
        <v>14518510.359999999</v>
      </c>
      <c r="F69" s="30">
        <f>SUM(F70:F76)</f>
        <v>14518510.359999999</v>
      </c>
      <c r="G69" s="30">
        <f>SUM(G70:G76)</f>
        <v>14518510.359999999</v>
      </c>
      <c r="H69" s="30">
        <f t="shared" si="1"/>
        <v>0</v>
      </c>
    </row>
    <row r="70" spans="1:8" ht="13.2" x14ac:dyDescent="0.25">
      <c r="A70" s="28">
        <v>9100</v>
      </c>
      <c r="B70" s="29" t="s">
        <v>118</v>
      </c>
      <c r="C70" s="30">
        <v>13700000</v>
      </c>
      <c r="D70" s="30">
        <v>-4314224</v>
      </c>
      <c r="E70" s="30">
        <f t="shared" ref="E70:E76" si="2">C70+D70</f>
        <v>9385776</v>
      </c>
      <c r="F70" s="30">
        <v>9385776</v>
      </c>
      <c r="G70" s="30">
        <v>9385776</v>
      </c>
      <c r="H70" s="30">
        <f t="shared" ref="H70:H76" si="3">E70-F70</f>
        <v>0</v>
      </c>
    </row>
    <row r="71" spans="1:8" ht="13.2" x14ac:dyDescent="0.25">
      <c r="A71" s="28">
        <v>9200</v>
      </c>
      <c r="B71" s="29" t="s">
        <v>119</v>
      </c>
      <c r="C71" s="30">
        <v>11900000</v>
      </c>
      <c r="D71" s="30">
        <v>-6767265.6399999997</v>
      </c>
      <c r="E71" s="30">
        <f t="shared" si="2"/>
        <v>5132734.3600000003</v>
      </c>
      <c r="F71" s="30">
        <v>5132734.3600000003</v>
      </c>
      <c r="G71" s="30">
        <v>5132734.3600000003</v>
      </c>
      <c r="H71" s="30">
        <f t="shared" si="3"/>
        <v>0</v>
      </c>
    </row>
    <row r="72" spans="1:8" ht="13.2" x14ac:dyDescent="0.25">
      <c r="A72" s="28">
        <v>9300</v>
      </c>
      <c r="B72" s="29" t="s">
        <v>120</v>
      </c>
      <c r="C72" s="30">
        <v>0</v>
      </c>
      <c r="D72" s="30">
        <v>0</v>
      </c>
      <c r="E72" s="30">
        <f t="shared" si="2"/>
        <v>0</v>
      </c>
      <c r="F72" s="30">
        <v>0</v>
      </c>
      <c r="G72" s="30">
        <v>0</v>
      </c>
      <c r="H72" s="30">
        <f t="shared" si="3"/>
        <v>0</v>
      </c>
    </row>
    <row r="73" spans="1:8" ht="13.2" x14ac:dyDescent="0.25">
      <c r="A73" s="28">
        <v>9400</v>
      </c>
      <c r="B73" s="29" t="s">
        <v>121</v>
      </c>
      <c r="C73" s="30">
        <v>0</v>
      </c>
      <c r="D73" s="30">
        <v>0</v>
      </c>
      <c r="E73" s="30">
        <f t="shared" si="2"/>
        <v>0</v>
      </c>
      <c r="F73" s="30">
        <v>0</v>
      </c>
      <c r="G73" s="30">
        <v>0</v>
      </c>
      <c r="H73" s="30">
        <f t="shared" si="3"/>
        <v>0</v>
      </c>
    </row>
    <row r="74" spans="1:8" ht="13.2" x14ac:dyDescent="0.25">
      <c r="A74" s="28">
        <v>9500</v>
      </c>
      <c r="B74" s="29" t="s">
        <v>122</v>
      </c>
      <c r="C74" s="30">
        <v>0</v>
      </c>
      <c r="D74" s="30">
        <v>0</v>
      </c>
      <c r="E74" s="30">
        <f t="shared" si="2"/>
        <v>0</v>
      </c>
      <c r="F74" s="30">
        <v>0</v>
      </c>
      <c r="G74" s="30">
        <v>0</v>
      </c>
      <c r="H74" s="30">
        <f t="shared" si="3"/>
        <v>0</v>
      </c>
    </row>
    <row r="75" spans="1:8" ht="13.2" x14ac:dyDescent="0.25">
      <c r="A75" s="28">
        <v>9600</v>
      </c>
      <c r="B75" s="29" t="s">
        <v>123</v>
      </c>
      <c r="C75" s="30">
        <v>0</v>
      </c>
      <c r="D75" s="30">
        <v>0</v>
      </c>
      <c r="E75" s="30">
        <f t="shared" si="2"/>
        <v>0</v>
      </c>
      <c r="F75" s="30">
        <v>0</v>
      </c>
      <c r="G75" s="30">
        <v>0</v>
      </c>
      <c r="H75" s="30">
        <f t="shared" si="3"/>
        <v>0</v>
      </c>
    </row>
    <row r="76" spans="1:8" ht="13.2" x14ac:dyDescent="0.25">
      <c r="A76" s="28">
        <v>9900</v>
      </c>
      <c r="B76" s="31" t="s">
        <v>124</v>
      </c>
      <c r="C76" s="32">
        <v>0</v>
      </c>
      <c r="D76" s="32">
        <v>0</v>
      </c>
      <c r="E76" s="32">
        <f t="shared" si="2"/>
        <v>0</v>
      </c>
      <c r="F76" s="32">
        <v>0</v>
      </c>
      <c r="G76" s="32">
        <v>0</v>
      </c>
      <c r="H76" s="32">
        <f t="shared" si="3"/>
        <v>0</v>
      </c>
    </row>
    <row r="77" spans="1:8" ht="13.2" x14ac:dyDescent="0.25">
      <c r="A77" s="33"/>
      <c r="B77" s="34" t="s">
        <v>53</v>
      </c>
      <c r="C77" s="35">
        <f t="shared" ref="C77:H77" si="4">SUM(C5+C13+C23+C33+C43+C53+C57+C65+C69)</f>
        <v>802812961.83999991</v>
      </c>
      <c r="D77" s="35">
        <f t="shared" si="4"/>
        <v>252583803.91000003</v>
      </c>
      <c r="E77" s="35">
        <f t="shared" si="4"/>
        <v>1055396765.7499999</v>
      </c>
      <c r="F77" s="35">
        <f t="shared" si="4"/>
        <v>852187855.4000001</v>
      </c>
      <c r="G77" s="35">
        <f t="shared" si="4"/>
        <v>798571798.66000009</v>
      </c>
      <c r="H77" s="35">
        <f t="shared" si="4"/>
        <v>203208910.35000011</v>
      </c>
    </row>
    <row r="78" spans="1:8" x14ac:dyDescent="0.2">
      <c r="A78" s="1" t="s">
        <v>177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11811023622047245" top="0.55118110236220474" bottom="0.35433070866141736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D6" sqref="D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4" width="18.28515625" style="1" customWidth="1"/>
    <col min="5" max="5" width="19.7109375" style="1" customWidth="1"/>
    <col min="6" max="8" width="18.28515625" style="1" customWidth="1"/>
    <col min="9" max="16384" width="12" style="1"/>
  </cols>
  <sheetData>
    <row r="1" spans="1:8" ht="50.1" customHeight="1" x14ac:dyDescent="0.2">
      <c r="A1" s="59" t="s">
        <v>179</v>
      </c>
      <c r="B1" s="60"/>
      <c r="C1" s="60"/>
      <c r="D1" s="60"/>
      <c r="E1" s="60"/>
      <c r="F1" s="60"/>
      <c r="G1" s="60"/>
      <c r="H1" s="61"/>
    </row>
    <row r="2" spans="1:8" ht="13.2" x14ac:dyDescent="0.2">
      <c r="A2" s="75" t="s">
        <v>54</v>
      </c>
      <c r="B2" s="76"/>
      <c r="C2" s="59" t="s">
        <v>60</v>
      </c>
      <c r="D2" s="60"/>
      <c r="E2" s="60"/>
      <c r="F2" s="60"/>
      <c r="G2" s="61"/>
      <c r="H2" s="73" t="s">
        <v>59</v>
      </c>
    </row>
    <row r="3" spans="1:8" ht="24.9" customHeight="1" x14ac:dyDescent="0.2">
      <c r="A3" s="77"/>
      <c r="B3" s="78"/>
      <c r="C3" s="36" t="s">
        <v>55</v>
      </c>
      <c r="D3" s="36" t="s">
        <v>125</v>
      </c>
      <c r="E3" s="36" t="s">
        <v>56</v>
      </c>
      <c r="F3" s="36" t="s">
        <v>57</v>
      </c>
      <c r="G3" s="36" t="s">
        <v>58</v>
      </c>
      <c r="H3" s="74"/>
    </row>
    <row r="4" spans="1:8" ht="13.2" x14ac:dyDescent="0.2">
      <c r="A4" s="79"/>
      <c r="B4" s="80"/>
      <c r="C4" s="37">
        <v>1</v>
      </c>
      <c r="D4" s="37">
        <v>2</v>
      </c>
      <c r="E4" s="37" t="s">
        <v>126</v>
      </c>
      <c r="F4" s="37">
        <v>4</v>
      </c>
      <c r="G4" s="37">
        <v>5</v>
      </c>
      <c r="H4" s="37" t="s">
        <v>127</v>
      </c>
    </row>
    <row r="5" spans="1:8" ht="13.2" x14ac:dyDescent="0.25">
      <c r="A5" s="38"/>
      <c r="B5" s="39"/>
      <c r="C5" s="40"/>
      <c r="D5" s="40"/>
      <c r="E5" s="40"/>
      <c r="F5" s="40"/>
      <c r="G5" s="40"/>
      <c r="H5" s="40"/>
    </row>
    <row r="6" spans="1:8" ht="13.2" x14ac:dyDescent="0.25">
      <c r="A6" s="38"/>
      <c r="B6" s="39" t="s">
        <v>0</v>
      </c>
      <c r="C6" s="41">
        <v>695009169.84000003</v>
      </c>
      <c r="D6" s="41">
        <v>50892224.420000002</v>
      </c>
      <c r="E6" s="41">
        <f>C6+D6</f>
        <v>745901394.25999999</v>
      </c>
      <c r="F6" s="41">
        <v>618480519.47000003</v>
      </c>
      <c r="G6" s="41">
        <v>606942713.13999999</v>
      </c>
      <c r="H6" s="41">
        <f>E6-F6</f>
        <v>127420874.78999996</v>
      </c>
    </row>
    <row r="7" spans="1:8" ht="13.2" x14ac:dyDescent="0.25">
      <c r="A7" s="38"/>
      <c r="B7" s="39"/>
      <c r="C7" s="41"/>
      <c r="D7" s="41"/>
      <c r="E7" s="41"/>
      <c r="F7" s="41"/>
      <c r="G7" s="41"/>
      <c r="H7" s="41"/>
    </row>
    <row r="8" spans="1:8" ht="13.2" x14ac:dyDescent="0.25">
      <c r="A8" s="38"/>
      <c r="B8" s="39" t="s">
        <v>1</v>
      </c>
      <c r="C8" s="41">
        <v>94103792</v>
      </c>
      <c r="D8" s="41">
        <v>206005803.49000001</v>
      </c>
      <c r="E8" s="41">
        <f>C8+D8</f>
        <v>300109595.49000001</v>
      </c>
      <c r="F8" s="41">
        <v>224321559.93000001</v>
      </c>
      <c r="G8" s="41">
        <v>182243309.52000001</v>
      </c>
      <c r="H8" s="41">
        <f>E8-F8</f>
        <v>75788035.560000002</v>
      </c>
    </row>
    <row r="9" spans="1:8" ht="13.2" x14ac:dyDescent="0.25">
      <c r="A9" s="38"/>
      <c r="B9" s="39"/>
      <c r="C9" s="41"/>
      <c r="D9" s="41"/>
      <c r="E9" s="41"/>
      <c r="F9" s="41"/>
      <c r="G9" s="41"/>
      <c r="H9" s="41"/>
    </row>
    <row r="10" spans="1:8" ht="13.2" x14ac:dyDescent="0.25">
      <c r="A10" s="38"/>
      <c r="B10" s="39" t="s">
        <v>2</v>
      </c>
      <c r="C10" s="41">
        <v>13700000</v>
      </c>
      <c r="D10" s="41">
        <v>-4314224</v>
      </c>
      <c r="E10" s="41">
        <f>C10+D10</f>
        <v>9385776</v>
      </c>
      <c r="F10" s="41">
        <v>9385776</v>
      </c>
      <c r="G10" s="41">
        <v>9385776</v>
      </c>
      <c r="H10" s="41">
        <f>E10-F10</f>
        <v>0</v>
      </c>
    </row>
    <row r="11" spans="1:8" ht="13.2" x14ac:dyDescent="0.25">
      <c r="A11" s="38"/>
      <c r="B11" s="39"/>
      <c r="C11" s="41"/>
      <c r="D11" s="41"/>
      <c r="E11" s="41"/>
      <c r="F11" s="41"/>
      <c r="G11" s="41"/>
      <c r="H11" s="41"/>
    </row>
    <row r="12" spans="1:8" ht="13.2" x14ac:dyDescent="0.25">
      <c r="A12" s="38"/>
      <c r="B12" s="39" t="s">
        <v>41</v>
      </c>
      <c r="C12" s="41">
        <v>0</v>
      </c>
      <c r="D12" s="41">
        <v>0</v>
      </c>
      <c r="E12" s="41">
        <f>C12+D12</f>
        <v>0</v>
      </c>
      <c r="F12" s="41">
        <v>0</v>
      </c>
      <c r="G12" s="41">
        <v>0</v>
      </c>
      <c r="H12" s="41">
        <f>E12-F12</f>
        <v>0</v>
      </c>
    </row>
    <row r="13" spans="1:8" ht="13.2" x14ac:dyDescent="0.25">
      <c r="A13" s="38"/>
      <c r="B13" s="39"/>
      <c r="C13" s="41"/>
      <c r="D13" s="41"/>
      <c r="E13" s="41"/>
      <c r="F13" s="41"/>
      <c r="G13" s="41"/>
      <c r="H13" s="41"/>
    </row>
    <row r="14" spans="1:8" ht="13.2" x14ac:dyDescent="0.25">
      <c r="A14" s="38"/>
      <c r="B14" s="39" t="s">
        <v>38</v>
      </c>
      <c r="C14" s="41">
        <v>0</v>
      </c>
      <c r="D14" s="41">
        <v>0</v>
      </c>
      <c r="E14" s="41">
        <f>C14+D14</f>
        <v>0</v>
      </c>
      <c r="F14" s="41">
        <v>0</v>
      </c>
      <c r="G14" s="41">
        <v>0</v>
      </c>
      <c r="H14" s="41">
        <f>E14-F14</f>
        <v>0</v>
      </c>
    </row>
    <row r="15" spans="1:8" ht="13.2" x14ac:dyDescent="0.25">
      <c r="A15" s="42"/>
      <c r="B15" s="43"/>
      <c r="C15" s="44"/>
      <c r="D15" s="44"/>
      <c r="E15" s="44"/>
      <c r="F15" s="44"/>
      <c r="G15" s="44"/>
      <c r="H15" s="44"/>
    </row>
    <row r="16" spans="1:8" ht="13.2" x14ac:dyDescent="0.25">
      <c r="A16" s="45"/>
      <c r="B16" s="34" t="s">
        <v>53</v>
      </c>
      <c r="C16" s="35">
        <f>SUM(C6+C8+C10+C12+C14)</f>
        <v>802812961.84000003</v>
      </c>
      <c r="D16" s="35">
        <f>SUM(D6+D8+D10+D12+D14)</f>
        <v>252583803.91000003</v>
      </c>
      <c r="E16" s="35">
        <f>SUM(E6+E8+E10+E12+E14)</f>
        <v>1055396765.75</v>
      </c>
      <c r="F16" s="35">
        <f t="shared" ref="F16:H16" si="0">SUM(F6+F8+F10+F12+F14)</f>
        <v>852187855.4000001</v>
      </c>
      <c r="G16" s="35">
        <f t="shared" si="0"/>
        <v>798571798.65999997</v>
      </c>
      <c r="H16" s="35">
        <f t="shared" si="0"/>
        <v>203208910.34999996</v>
      </c>
    </row>
    <row r="17" spans="1:1" x14ac:dyDescent="0.2">
      <c r="A17" s="1" t="s">
        <v>177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workbookViewId="0">
      <selection activeCell="A75" sqref="A75:H75"/>
    </sheetView>
  </sheetViews>
  <sheetFormatPr baseColWidth="10" defaultColWidth="12" defaultRowHeight="10.199999999999999" x14ac:dyDescent="0.2"/>
  <cols>
    <col min="1" max="1" width="2.85546875" style="1" customWidth="1"/>
    <col min="2" max="2" width="52.5703125" style="1" customWidth="1"/>
    <col min="3" max="4" width="18.28515625" style="1" customWidth="1"/>
    <col min="5" max="5" width="19.28515625" style="1" customWidth="1"/>
    <col min="6" max="8" width="18.28515625" style="1" customWidth="1"/>
    <col min="9" max="16384" width="12" style="1"/>
  </cols>
  <sheetData>
    <row r="1" spans="1:8" ht="49.8" customHeight="1" x14ac:dyDescent="0.2">
      <c r="A1" s="59" t="s">
        <v>180</v>
      </c>
      <c r="B1" s="60"/>
      <c r="C1" s="60"/>
      <c r="D1" s="60"/>
      <c r="E1" s="60"/>
      <c r="F1" s="60"/>
      <c r="G1" s="60"/>
      <c r="H1" s="61"/>
    </row>
    <row r="2" spans="1:8" x14ac:dyDescent="0.2">
      <c r="B2" s="11"/>
      <c r="C2" s="11"/>
      <c r="D2" s="11"/>
      <c r="E2" s="11"/>
      <c r="F2" s="11"/>
      <c r="G2" s="11"/>
      <c r="H2" s="11"/>
    </row>
    <row r="3" spans="1:8" x14ac:dyDescent="0.2">
      <c r="A3" s="67" t="s">
        <v>54</v>
      </c>
      <c r="B3" s="68"/>
      <c r="C3" s="62" t="s">
        <v>60</v>
      </c>
      <c r="D3" s="63"/>
      <c r="E3" s="63"/>
      <c r="F3" s="63"/>
      <c r="G3" s="64"/>
      <c r="H3" s="65" t="s">
        <v>59</v>
      </c>
    </row>
    <row r="4" spans="1:8" ht="24.9" customHeight="1" x14ac:dyDescent="0.2">
      <c r="A4" s="69"/>
      <c r="B4" s="70"/>
      <c r="C4" s="5" t="s">
        <v>55</v>
      </c>
      <c r="D4" s="5" t="s">
        <v>125</v>
      </c>
      <c r="E4" s="5" t="s">
        <v>56</v>
      </c>
      <c r="F4" s="5" t="s">
        <v>57</v>
      </c>
      <c r="G4" s="5" t="s">
        <v>58</v>
      </c>
      <c r="H4" s="66"/>
    </row>
    <row r="5" spans="1:8" x14ac:dyDescent="0.2">
      <c r="A5" s="71"/>
      <c r="B5" s="72"/>
      <c r="C5" s="6">
        <v>1</v>
      </c>
      <c r="D5" s="6">
        <v>2</v>
      </c>
      <c r="E5" s="6" t="s">
        <v>126</v>
      </c>
      <c r="F5" s="6">
        <v>4</v>
      </c>
      <c r="G5" s="6">
        <v>5</v>
      </c>
      <c r="H5" s="6" t="s">
        <v>127</v>
      </c>
    </row>
    <row r="6" spans="1:8" x14ac:dyDescent="0.2">
      <c r="A6" s="12"/>
      <c r="B6" s="9"/>
      <c r="C6" s="20"/>
      <c r="D6" s="20"/>
      <c r="E6" s="20"/>
      <c r="F6" s="20"/>
      <c r="G6" s="20"/>
      <c r="H6" s="20"/>
    </row>
    <row r="7" spans="1:8" ht="13.2" x14ac:dyDescent="0.25">
      <c r="A7" s="46" t="s">
        <v>128</v>
      </c>
      <c r="B7" s="47"/>
      <c r="C7" s="30">
        <v>45152598.460000001</v>
      </c>
      <c r="D7" s="30">
        <v>-440245.86</v>
      </c>
      <c r="E7" s="30">
        <f>C7+D7</f>
        <v>44712352.600000001</v>
      </c>
      <c r="F7" s="30">
        <v>44712352.600000001</v>
      </c>
      <c r="G7" s="30">
        <v>44712352.600000001</v>
      </c>
      <c r="H7" s="30">
        <f>E7-F7</f>
        <v>0</v>
      </c>
    </row>
    <row r="8" spans="1:8" ht="13.2" x14ac:dyDescent="0.25">
      <c r="A8" s="46" t="s">
        <v>129</v>
      </c>
      <c r="B8" s="47"/>
      <c r="C8" s="30">
        <v>4820900</v>
      </c>
      <c r="D8" s="30">
        <v>0</v>
      </c>
      <c r="E8" s="30">
        <f t="shared" ref="E8:E13" si="0">C8+D8</f>
        <v>4820900</v>
      </c>
      <c r="F8" s="30">
        <v>4820900</v>
      </c>
      <c r="G8" s="30">
        <v>4820900</v>
      </c>
      <c r="H8" s="30">
        <f t="shared" ref="H8:H13" si="1">E8-F8</f>
        <v>0</v>
      </c>
    </row>
    <row r="9" spans="1:8" ht="13.2" x14ac:dyDescent="0.25">
      <c r="A9" s="46" t="s">
        <v>130</v>
      </c>
      <c r="B9" s="47"/>
      <c r="C9" s="30">
        <v>6000000</v>
      </c>
      <c r="D9" s="30">
        <v>-1100000</v>
      </c>
      <c r="E9" s="30">
        <f t="shared" si="0"/>
        <v>4900000</v>
      </c>
      <c r="F9" s="30">
        <v>0</v>
      </c>
      <c r="G9" s="30">
        <v>0</v>
      </c>
      <c r="H9" s="30">
        <f t="shared" si="1"/>
        <v>4900000</v>
      </c>
    </row>
    <row r="10" spans="1:8" ht="13.2" x14ac:dyDescent="0.25">
      <c r="A10" s="46" t="s">
        <v>131</v>
      </c>
      <c r="B10" s="47"/>
      <c r="C10" s="30">
        <v>4657500</v>
      </c>
      <c r="D10" s="30">
        <v>0</v>
      </c>
      <c r="E10" s="30">
        <f t="shared" si="0"/>
        <v>4657500</v>
      </c>
      <c r="F10" s="30">
        <v>3828750</v>
      </c>
      <c r="G10" s="30">
        <v>3828750</v>
      </c>
      <c r="H10" s="30">
        <f t="shared" si="1"/>
        <v>828750</v>
      </c>
    </row>
    <row r="11" spans="1:8" ht="13.2" x14ac:dyDescent="0.25">
      <c r="A11" s="46" t="s">
        <v>132</v>
      </c>
      <c r="B11" s="47"/>
      <c r="C11" s="30">
        <v>15344625.82</v>
      </c>
      <c r="D11" s="30">
        <v>-160079.87</v>
      </c>
      <c r="E11" s="30">
        <f t="shared" si="0"/>
        <v>15184545.950000001</v>
      </c>
      <c r="F11" s="30">
        <v>13245409.5</v>
      </c>
      <c r="G11" s="30">
        <v>13189612.109999999</v>
      </c>
      <c r="H11" s="30">
        <f t="shared" si="1"/>
        <v>1939136.4500000011</v>
      </c>
    </row>
    <row r="12" spans="1:8" ht="13.2" x14ac:dyDescent="0.25">
      <c r="A12" s="46" t="s">
        <v>133</v>
      </c>
      <c r="B12" s="47"/>
      <c r="C12" s="30">
        <v>23407652.289999999</v>
      </c>
      <c r="D12" s="30">
        <v>2392105.5699999998</v>
      </c>
      <c r="E12" s="30">
        <f t="shared" si="0"/>
        <v>25799757.859999999</v>
      </c>
      <c r="F12" s="30">
        <v>18247072.960000001</v>
      </c>
      <c r="G12" s="30">
        <v>17527414.399999999</v>
      </c>
      <c r="H12" s="30">
        <f t="shared" si="1"/>
        <v>7552684.8999999985</v>
      </c>
    </row>
    <row r="13" spans="1:8" ht="13.2" x14ac:dyDescent="0.25">
      <c r="A13" s="46" t="s">
        <v>134</v>
      </c>
      <c r="B13" s="47"/>
      <c r="C13" s="30">
        <v>6341343.29</v>
      </c>
      <c r="D13" s="30">
        <v>396665.08</v>
      </c>
      <c r="E13" s="30">
        <f t="shared" si="0"/>
        <v>6738008.3700000001</v>
      </c>
      <c r="F13" s="30">
        <v>6002184.9100000001</v>
      </c>
      <c r="G13" s="30">
        <v>5872099.0999999996</v>
      </c>
      <c r="H13" s="30">
        <f t="shared" si="1"/>
        <v>735823.46</v>
      </c>
    </row>
    <row r="14" spans="1:8" ht="13.2" x14ac:dyDescent="0.25">
      <c r="A14" s="46" t="s">
        <v>135</v>
      </c>
      <c r="B14" s="47"/>
      <c r="C14" s="30">
        <v>970723.56</v>
      </c>
      <c r="D14" s="30">
        <v>-25561.59</v>
      </c>
      <c r="E14" s="30">
        <f t="shared" ref="E14" si="2">C14+D14</f>
        <v>945161.97000000009</v>
      </c>
      <c r="F14" s="30">
        <v>807177.53</v>
      </c>
      <c r="G14" s="30">
        <v>786106.3</v>
      </c>
      <c r="H14" s="30">
        <f t="shared" ref="H14" si="3">E14-F14</f>
        <v>137984.44000000006</v>
      </c>
    </row>
    <row r="15" spans="1:8" ht="13.2" x14ac:dyDescent="0.25">
      <c r="A15" s="46" t="s">
        <v>136</v>
      </c>
      <c r="B15" s="47"/>
      <c r="C15" s="30">
        <v>1478812.06</v>
      </c>
      <c r="D15" s="30">
        <v>-132715.6</v>
      </c>
      <c r="E15" s="30">
        <f t="shared" ref="E15" si="4">C15+D15</f>
        <v>1346096.46</v>
      </c>
      <c r="F15" s="30">
        <v>1131281.17</v>
      </c>
      <c r="G15" s="30">
        <v>1099933.95</v>
      </c>
      <c r="H15" s="30">
        <f t="shared" ref="H15" si="5">E15-F15</f>
        <v>214815.29000000004</v>
      </c>
    </row>
    <row r="16" spans="1:8" ht="13.2" x14ac:dyDescent="0.25">
      <c r="A16" s="46" t="s">
        <v>137</v>
      </c>
      <c r="B16" s="47"/>
      <c r="C16" s="30">
        <v>537809.75</v>
      </c>
      <c r="D16" s="30">
        <v>689.72</v>
      </c>
      <c r="E16" s="30">
        <f t="shared" ref="E16" si="6">C16+D16</f>
        <v>538499.47</v>
      </c>
      <c r="F16" s="30">
        <v>477710.05</v>
      </c>
      <c r="G16" s="30">
        <v>464748.48</v>
      </c>
      <c r="H16" s="30">
        <f t="shared" ref="H16" si="7">E16-F16</f>
        <v>60789.419999999984</v>
      </c>
    </row>
    <row r="17" spans="1:8" ht="13.2" x14ac:dyDescent="0.25">
      <c r="A17" s="46" t="s">
        <v>138</v>
      </c>
      <c r="B17" s="47"/>
      <c r="C17" s="30">
        <v>1455595.47</v>
      </c>
      <c r="D17" s="30">
        <v>0</v>
      </c>
      <c r="E17" s="30">
        <f t="shared" ref="E17" si="8">C17+D17</f>
        <v>1455595.47</v>
      </c>
      <c r="F17" s="30">
        <v>1297344.6000000001</v>
      </c>
      <c r="G17" s="30">
        <v>1270086.1200000001</v>
      </c>
      <c r="H17" s="30">
        <f t="shared" ref="H17" si="9">E17-F17</f>
        <v>158250.86999999988</v>
      </c>
    </row>
    <row r="18" spans="1:8" ht="13.2" x14ac:dyDescent="0.25">
      <c r="A18" s="46" t="s">
        <v>139</v>
      </c>
      <c r="B18" s="47"/>
      <c r="C18" s="30">
        <v>12450895.51</v>
      </c>
      <c r="D18" s="30">
        <v>9852853.8800000008</v>
      </c>
      <c r="E18" s="30">
        <f t="shared" ref="E18" si="10">C18+D18</f>
        <v>22303749.390000001</v>
      </c>
      <c r="F18" s="30">
        <v>17320556.260000002</v>
      </c>
      <c r="G18" s="30">
        <v>17162261.030000001</v>
      </c>
      <c r="H18" s="30">
        <f t="shared" ref="H18" si="11">E18-F18</f>
        <v>4983193.129999999</v>
      </c>
    </row>
    <row r="19" spans="1:8" ht="13.2" x14ac:dyDescent="0.25">
      <c r="A19" s="46" t="s">
        <v>140</v>
      </c>
      <c r="B19" s="47"/>
      <c r="C19" s="30">
        <v>90360669.629999995</v>
      </c>
      <c r="D19" s="30">
        <v>-3777620.68</v>
      </c>
      <c r="E19" s="30">
        <f t="shared" ref="E19" si="12">C19+D19</f>
        <v>86583048.949999988</v>
      </c>
      <c r="F19" s="30">
        <v>76387343.569999993</v>
      </c>
      <c r="G19" s="30">
        <v>74892949.560000002</v>
      </c>
      <c r="H19" s="30">
        <f t="shared" ref="H19" si="13">E19-F19</f>
        <v>10195705.379999995</v>
      </c>
    </row>
    <row r="20" spans="1:8" ht="13.2" x14ac:dyDescent="0.25">
      <c r="A20" s="46" t="s">
        <v>141</v>
      </c>
      <c r="B20" s="47"/>
      <c r="C20" s="30">
        <v>4245132.62</v>
      </c>
      <c r="D20" s="30">
        <v>20768.93</v>
      </c>
      <c r="E20" s="30">
        <f t="shared" ref="E20" si="14">C20+D20</f>
        <v>4265901.55</v>
      </c>
      <c r="F20" s="30">
        <v>3591122.84</v>
      </c>
      <c r="G20" s="30">
        <v>3461075.16</v>
      </c>
      <c r="H20" s="30">
        <f t="shared" ref="H20" si="15">E20-F20</f>
        <v>674778.71</v>
      </c>
    </row>
    <row r="21" spans="1:8" ht="13.2" x14ac:dyDescent="0.25">
      <c r="A21" s="46" t="s">
        <v>142</v>
      </c>
      <c r="B21" s="47"/>
      <c r="C21" s="30">
        <v>11191581.42</v>
      </c>
      <c r="D21" s="30">
        <v>-1235943.44</v>
      </c>
      <c r="E21" s="30">
        <f t="shared" ref="E21" si="16">C21+D21</f>
        <v>9955637.9800000004</v>
      </c>
      <c r="F21" s="30">
        <v>8018866.9500000002</v>
      </c>
      <c r="G21" s="30">
        <v>7548321.04</v>
      </c>
      <c r="H21" s="30">
        <f t="shared" ref="H21" si="17">E21-F21</f>
        <v>1936771.0300000003</v>
      </c>
    </row>
    <row r="22" spans="1:8" ht="13.2" x14ac:dyDescent="0.25">
      <c r="A22" s="46" t="s">
        <v>143</v>
      </c>
      <c r="B22" s="47"/>
      <c r="C22" s="30">
        <v>9361010.5399999991</v>
      </c>
      <c r="D22" s="30">
        <v>-1983767.04</v>
      </c>
      <c r="E22" s="30">
        <f t="shared" ref="E22" si="18">C22+D22</f>
        <v>7377243.4999999991</v>
      </c>
      <c r="F22" s="30">
        <v>6539188.1699999999</v>
      </c>
      <c r="G22" s="30">
        <v>6362678.96</v>
      </c>
      <c r="H22" s="30">
        <f t="shared" ref="H22" si="19">E22-F22</f>
        <v>838055.32999999914</v>
      </c>
    </row>
    <row r="23" spans="1:8" ht="13.2" x14ac:dyDescent="0.25">
      <c r="A23" s="46" t="s">
        <v>144</v>
      </c>
      <c r="B23" s="47"/>
      <c r="C23" s="30">
        <v>40346403</v>
      </c>
      <c r="D23" s="30">
        <v>2790512</v>
      </c>
      <c r="E23" s="30">
        <f t="shared" ref="E23" si="20">C23+D23</f>
        <v>43136915</v>
      </c>
      <c r="F23" s="30">
        <v>33327586.870000001</v>
      </c>
      <c r="G23" s="30">
        <v>32588445.530000001</v>
      </c>
      <c r="H23" s="30">
        <f t="shared" ref="H23" si="21">E23-F23</f>
        <v>9809328.129999999</v>
      </c>
    </row>
    <row r="24" spans="1:8" ht="13.2" x14ac:dyDescent="0.25">
      <c r="A24" s="46" t="s">
        <v>145</v>
      </c>
      <c r="B24" s="47"/>
      <c r="C24" s="30">
        <v>3744191.12</v>
      </c>
      <c r="D24" s="30">
        <v>4062512.69</v>
      </c>
      <c r="E24" s="30">
        <f t="shared" ref="E24" si="22">C24+D24</f>
        <v>7806703.8100000005</v>
      </c>
      <c r="F24" s="30">
        <v>6441290.9699999997</v>
      </c>
      <c r="G24" s="30">
        <v>6375163.3399999999</v>
      </c>
      <c r="H24" s="30">
        <f t="shared" ref="H24" si="23">E24-F24</f>
        <v>1365412.8400000008</v>
      </c>
    </row>
    <row r="25" spans="1:8" ht="13.2" x14ac:dyDescent="0.25">
      <c r="A25" s="46" t="s">
        <v>146</v>
      </c>
      <c r="B25" s="47"/>
      <c r="C25" s="30">
        <v>85668557.329999998</v>
      </c>
      <c r="D25" s="30">
        <v>-21427087.309999999</v>
      </c>
      <c r="E25" s="30">
        <f t="shared" ref="E25" si="24">C25+D25</f>
        <v>64241470.019999996</v>
      </c>
      <c r="F25" s="30">
        <v>45602324.159999996</v>
      </c>
      <c r="G25" s="30">
        <v>44245362.689999998</v>
      </c>
      <c r="H25" s="30">
        <f t="shared" ref="H25" si="25">E25-F25</f>
        <v>18639145.859999999</v>
      </c>
    </row>
    <row r="26" spans="1:8" ht="13.2" x14ac:dyDescent="0.25">
      <c r="A26" s="46" t="s">
        <v>147</v>
      </c>
      <c r="B26" s="47"/>
      <c r="C26" s="30">
        <v>4464076.1100000003</v>
      </c>
      <c r="D26" s="30">
        <v>-5503.84</v>
      </c>
      <c r="E26" s="30">
        <f t="shared" ref="E26" si="26">C26+D26</f>
        <v>4458572.2700000005</v>
      </c>
      <c r="F26" s="30">
        <v>3700830.63</v>
      </c>
      <c r="G26" s="30">
        <v>3614536.73</v>
      </c>
      <c r="H26" s="30">
        <f t="shared" ref="H26" si="27">E26-F26</f>
        <v>757741.6400000006</v>
      </c>
    </row>
    <row r="27" spans="1:8" ht="13.2" x14ac:dyDescent="0.25">
      <c r="A27" s="46" t="s">
        <v>148</v>
      </c>
      <c r="B27" s="47"/>
      <c r="C27" s="30">
        <v>37944504.93</v>
      </c>
      <c r="D27" s="30">
        <v>4615127.6500000004</v>
      </c>
      <c r="E27" s="30">
        <f t="shared" ref="E27" si="28">C27+D27</f>
        <v>42559632.579999998</v>
      </c>
      <c r="F27" s="30">
        <v>38289830.369999997</v>
      </c>
      <c r="G27" s="30">
        <v>37840475.420000002</v>
      </c>
      <c r="H27" s="30">
        <f t="shared" ref="H27" si="29">E27-F27</f>
        <v>4269802.2100000009</v>
      </c>
    </row>
    <row r="28" spans="1:8" ht="13.2" x14ac:dyDescent="0.25">
      <c r="A28" s="46" t="s">
        <v>149</v>
      </c>
      <c r="B28" s="47"/>
      <c r="C28" s="30">
        <v>827157.47</v>
      </c>
      <c r="D28" s="30">
        <v>-74888.429999999993</v>
      </c>
      <c r="E28" s="30">
        <f t="shared" ref="E28" si="30">C28+D28</f>
        <v>752269.04</v>
      </c>
      <c r="F28" s="30">
        <v>628824.42000000004</v>
      </c>
      <c r="G28" s="30">
        <v>614257.28</v>
      </c>
      <c r="H28" s="30">
        <f t="shared" ref="H28" si="31">E28-F28</f>
        <v>123444.62</v>
      </c>
    </row>
    <row r="29" spans="1:8" ht="13.2" x14ac:dyDescent="0.25">
      <c r="A29" s="46" t="s">
        <v>150</v>
      </c>
      <c r="B29" s="47"/>
      <c r="C29" s="30">
        <v>2663747.04</v>
      </c>
      <c r="D29" s="30">
        <v>50026.74</v>
      </c>
      <c r="E29" s="30">
        <f t="shared" ref="E29" si="32">C29+D29</f>
        <v>2713773.7800000003</v>
      </c>
      <c r="F29" s="30">
        <v>2241913.5099999998</v>
      </c>
      <c r="G29" s="30">
        <v>2176765.75</v>
      </c>
      <c r="H29" s="30">
        <f t="shared" ref="H29" si="33">E29-F29</f>
        <v>471860.27000000048</v>
      </c>
    </row>
    <row r="30" spans="1:8" ht="13.2" x14ac:dyDescent="0.25">
      <c r="A30" s="46" t="s">
        <v>151</v>
      </c>
      <c r="B30" s="47"/>
      <c r="C30" s="30">
        <v>1100980.8</v>
      </c>
      <c r="D30" s="30">
        <v>-44316.97</v>
      </c>
      <c r="E30" s="30">
        <f t="shared" ref="E30" si="34">C30+D30</f>
        <v>1056663.83</v>
      </c>
      <c r="F30" s="30">
        <v>746606.7</v>
      </c>
      <c r="G30" s="30">
        <v>729802.49</v>
      </c>
      <c r="H30" s="30">
        <f t="shared" ref="H30" si="35">E30-F30</f>
        <v>310057.13000000012</v>
      </c>
    </row>
    <row r="31" spans="1:8" ht="13.2" x14ac:dyDescent="0.25">
      <c r="A31" s="46" t="s">
        <v>152</v>
      </c>
      <c r="B31" s="47"/>
      <c r="C31" s="30">
        <v>101429033.83</v>
      </c>
      <c r="D31" s="30">
        <v>158907144.50999999</v>
      </c>
      <c r="E31" s="30">
        <f t="shared" ref="E31" si="36">C31+D31</f>
        <v>260336178.33999997</v>
      </c>
      <c r="F31" s="30">
        <v>201094445.97</v>
      </c>
      <c r="G31" s="30">
        <v>200661844.37</v>
      </c>
      <c r="H31" s="30">
        <f t="shared" ref="H31" si="37">E31-F31</f>
        <v>59241732.369999975</v>
      </c>
    </row>
    <row r="32" spans="1:8" ht="13.2" x14ac:dyDescent="0.25">
      <c r="A32" s="46" t="s">
        <v>153</v>
      </c>
      <c r="B32" s="47"/>
      <c r="C32" s="30">
        <v>15517727.27</v>
      </c>
      <c r="D32" s="30">
        <v>-214287.92</v>
      </c>
      <c r="E32" s="30">
        <f t="shared" ref="E32" si="38">C32+D32</f>
        <v>15303439.35</v>
      </c>
      <c r="F32" s="30">
        <v>13727757.18</v>
      </c>
      <c r="G32" s="30">
        <v>13371063.25</v>
      </c>
      <c r="H32" s="30">
        <f t="shared" ref="H32" si="39">E32-F32</f>
        <v>1575682.17</v>
      </c>
    </row>
    <row r="33" spans="1:8" ht="13.2" x14ac:dyDescent="0.25">
      <c r="A33" s="46" t="s">
        <v>154</v>
      </c>
      <c r="B33" s="47"/>
      <c r="C33" s="30">
        <v>2314461.11</v>
      </c>
      <c r="D33" s="30">
        <v>19794.990000000002</v>
      </c>
      <c r="E33" s="30">
        <f t="shared" ref="E33" si="40">C33+D33</f>
        <v>2334256.1</v>
      </c>
      <c r="F33" s="30">
        <v>1764316.28</v>
      </c>
      <c r="G33" s="30">
        <v>1729899.93</v>
      </c>
      <c r="H33" s="30">
        <f t="shared" ref="H33" si="41">E33-F33</f>
        <v>569939.82000000007</v>
      </c>
    </row>
    <row r="34" spans="1:8" ht="13.2" x14ac:dyDescent="0.25">
      <c r="A34" s="46" t="s">
        <v>155</v>
      </c>
      <c r="B34" s="47"/>
      <c r="C34" s="30">
        <v>10691347.550000001</v>
      </c>
      <c r="D34" s="30">
        <v>216602</v>
      </c>
      <c r="E34" s="30">
        <f t="shared" ref="E34" si="42">C34+D34</f>
        <v>10907949.550000001</v>
      </c>
      <c r="F34" s="30">
        <v>9568394.5199999996</v>
      </c>
      <c r="G34" s="30">
        <v>9388429.1999999993</v>
      </c>
      <c r="H34" s="30">
        <f t="shared" ref="H34" si="43">E34-F34</f>
        <v>1339555.0300000012</v>
      </c>
    </row>
    <row r="35" spans="1:8" ht="13.2" x14ac:dyDescent="0.25">
      <c r="A35" s="46" t="s">
        <v>156</v>
      </c>
      <c r="B35" s="47"/>
      <c r="C35" s="30">
        <v>3695653.41</v>
      </c>
      <c r="D35" s="30">
        <v>-4440.6000000000004</v>
      </c>
      <c r="E35" s="30">
        <f t="shared" ref="E35" si="44">C35+D35</f>
        <v>3691212.81</v>
      </c>
      <c r="F35" s="30">
        <v>1807973.4</v>
      </c>
      <c r="G35" s="30">
        <v>1776123.93</v>
      </c>
      <c r="H35" s="30">
        <f t="shared" ref="H35" si="45">E35-F35</f>
        <v>1883239.4100000001</v>
      </c>
    </row>
    <row r="36" spans="1:8" ht="13.2" x14ac:dyDescent="0.25">
      <c r="A36" s="46" t="s">
        <v>157</v>
      </c>
      <c r="B36" s="47"/>
      <c r="C36" s="30">
        <v>16877372.699999999</v>
      </c>
      <c r="D36" s="30">
        <v>582737.18000000005</v>
      </c>
      <c r="E36" s="30">
        <f t="shared" ref="E36" si="46">C36+D36</f>
        <v>17460109.879999999</v>
      </c>
      <c r="F36" s="30">
        <v>15123523.98</v>
      </c>
      <c r="G36" s="30">
        <v>14794805.1</v>
      </c>
      <c r="H36" s="30">
        <f t="shared" ref="H36" si="47">E36-F36</f>
        <v>2336585.8999999985</v>
      </c>
    </row>
    <row r="37" spans="1:8" ht="13.2" x14ac:dyDescent="0.25">
      <c r="A37" s="46" t="s">
        <v>158</v>
      </c>
      <c r="B37" s="47"/>
      <c r="C37" s="30">
        <v>3304765.39</v>
      </c>
      <c r="D37" s="30">
        <v>-90310.45</v>
      </c>
      <c r="E37" s="30">
        <f t="shared" ref="E37" si="48">C37+D37</f>
        <v>3214454.94</v>
      </c>
      <c r="F37" s="30">
        <v>2531750</v>
      </c>
      <c r="G37" s="30">
        <v>2470961.0699999998</v>
      </c>
      <c r="H37" s="30">
        <f t="shared" ref="H37" si="49">E37-F37</f>
        <v>682704.94</v>
      </c>
    </row>
    <row r="38" spans="1:8" ht="13.2" x14ac:dyDescent="0.25">
      <c r="A38" s="46" t="s">
        <v>159</v>
      </c>
      <c r="B38" s="47"/>
      <c r="C38" s="30">
        <v>3420654.02</v>
      </c>
      <c r="D38" s="30">
        <v>-543241.63</v>
      </c>
      <c r="E38" s="30">
        <f t="shared" ref="E38" si="50">C38+D38</f>
        <v>2877412.39</v>
      </c>
      <c r="F38" s="30">
        <v>2139442.52</v>
      </c>
      <c r="G38" s="30">
        <v>2051239.2</v>
      </c>
      <c r="H38" s="30">
        <f t="shared" ref="H38" si="51">E38-F38</f>
        <v>737969.87000000011</v>
      </c>
    </row>
    <row r="39" spans="1:8" ht="13.2" x14ac:dyDescent="0.25">
      <c r="A39" s="46" t="s">
        <v>160</v>
      </c>
      <c r="B39" s="47"/>
      <c r="C39" s="30">
        <v>17908109.98</v>
      </c>
      <c r="D39" s="30">
        <v>-3719288.04</v>
      </c>
      <c r="E39" s="30">
        <f t="shared" ref="E39" si="52">C39+D39</f>
        <v>14188821.940000001</v>
      </c>
      <c r="F39" s="30">
        <v>10331053.6</v>
      </c>
      <c r="G39" s="30">
        <v>10111818.130000001</v>
      </c>
      <c r="H39" s="30">
        <f t="shared" ref="H39" si="53">E39-F39</f>
        <v>3857768.3400000017</v>
      </c>
    </row>
    <row r="40" spans="1:8" ht="13.2" x14ac:dyDescent="0.25">
      <c r="A40" s="46" t="s">
        <v>161</v>
      </c>
      <c r="B40" s="47"/>
      <c r="C40" s="30">
        <v>33907918.68</v>
      </c>
      <c r="D40" s="30">
        <v>14959119.029999999</v>
      </c>
      <c r="E40" s="30">
        <f t="shared" ref="E40" si="54">C40+D40</f>
        <v>48867037.710000001</v>
      </c>
      <c r="F40" s="30">
        <v>33405422.920000002</v>
      </c>
      <c r="G40" s="30">
        <v>33233577.719999999</v>
      </c>
      <c r="H40" s="30">
        <f t="shared" ref="H40" si="55">E40-F40</f>
        <v>15461614.789999999</v>
      </c>
    </row>
    <row r="41" spans="1:8" ht="13.2" x14ac:dyDescent="0.25">
      <c r="A41" s="46" t="s">
        <v>162</v>
      </c>
      <c r="B41" s="47"/>
      <c r="C41" s="30">
        <v>12809270.82</v>
      </c>
      <c r="D41" s="30">
        <v>-57906.55</v>
      </c>
      <c r="E41" s="30">
        <f t="shared" ref="E41" si="56">C41+D41</f>
        <v>12751364.27</v>
      </c>
      <c r="F41" s="30">
        <v>10736638.26</v>
      </c>
      <c r="G41" s="30">
        <v>10617624.699999999</v>
      </c>
      <c r="H41" s="30">
        <f t="shared" ref="H41" si="57">E41-F41</f>
        <v>2014726.0099999998</v>
      </c>
    </row>
    <row r="42" spans="1:8" ht="13.2" x14ac:dyDescent="0.25">
      <c r="A42" s="46" t="s">
        <v>163</v>
      </c>
      <c r="B42" s="47"/>
      <c r="C42" s="30">
        <v>9306180.2599999998</v>
      </c>
      <c r="D42" s="30">
        <v>45076.24</v>
      </c>
      <c r="E42" s="30">
        <f t="shared" ref="E42" si="58">C42+D42</f>
        <v>9351256.5</v>
      </c>
      <c r="F42" s="30">
        <v>8425766.9399999995</v>
      </c>
      <c r="G42" s="30">
        <v>8291947.4500000002</v>
      </c>
      <c r="H42" s="30">
        <f t="shared" ref="H42" si="59">E42-F42</f>
        <v>925489.56000000052</v>
      </c>
    </row>
    <row r="43" spans="1:8" ht="13.2" x14ac:dyDescent="0.25">
      <c r="A43" s="46" t="s">
        <v>164</v>
      </c>
      <c r="B43" s="47"/>
      <c r="C43" s="30">
        <v>20811309.809999999</v>
      </c>
      <c r="D43" s="30">
        <v>-2402094.42</v>
      </c>
      <c r="E43" s="30">
        <f t="shared" ref="E43" si="60">C43+D43</f>
        <v>18409215.390000001</v>
      </c>
      <c r="F43" s="30">
        <v>15740998.130000001</v>
      </c>
      <c r="G43" s="30">
        <v>15654663.800000001</v>
      </c>
      <c r="H43" s="30">
        <f t="shared" ref="H43" si="61">E43-F43</f>
        <v>2668217.2599999998</v>
      </c>
    </row>
    <row r="44" spans="1:8" ht="13.2" x14ac:dyDescent="0.25">
      <c r="A44" s="46" t="s">
        <v>165</v>
      </c>
      <c r="B44" s="47"/>
      <c r="C44" s="30">
        <v>5345812.6500000004</v>
      </c>
      <c r="D44" s="30">
        <v>27036.49</v>
      </c>
      <c r="E44" s="30">
        <f t="shared" ref="E44" si="62">C44+D44</f>
        <v>5372849.1400000006</v>
      </c>
      <c r="F44" s="30">
        <v>3228766.46</v>
      </c>
      <c r="G44" s="30">
        <v>3144642.8</v>
      </c>
      <c r="H44" s="30">
        <f t="shared" ref="H44" si="63">E44-F44</f>
        <v>2144082.6800000006</v>
      </c>
    </row>
    <row r="45" spans="1:8" ht="13.2" x14ac:dyDescent="0.25">
      <c r="A45" s="46" t="s">
        <v>166</v>
      </c>
      <c r="B45" s="47"/>
      <c r="C45" s="30">
        <v>9490412.3800000008</v>
      </c>
      <c r="D45" s="30">
        <v>3473131.41</v>
      </c>
      <c r="E45" s="30">
        <f t="shared" ref="E45" si="64">C45+D45</f>
        <v>12963543.790000001</v>
      </c>
      <c r="F45" s="30">
        <v>5823274.6600000001</v>
      </c>
      <c r="G45" s="30">
        <v>5661661.8200000003</v>
      </c>
      <c r="H45" s="30">
        <f t="shared" ref="H45" si="65">E45-F45</f>
        <v>7140269.1300000008</v>
      </c>
    </row>
    <row r="46" spans="1:8" ht="13.2" x14ac:dyDescent="0.25">
      <c r="A46" s="46" t="s">
        <v>167</v>
      </c>
      <c r="B46" s="47"/>
      <c r="C46" s="30">
        <v>6279123.0099999998</v>
      </c>
      <c r="D46" s="30">
        <v>614550.75</v>
      </c>
      <c r="E46" s="30">
        <f t="shared" ref="E46" si="66">C46+D46</f>
        <v>6893673.7599999998</v>
      </c>
      <c r="F46" s="30">
        <v>5455974.4800000004</v>
      </c>
      <c r="G46" s="30">
        <v>5320658.84</v>
      </c>
      <c r="H46" s="30">
        <f t="shared" ref="H46" si="67">E46-F46</f>
        <v>1437699.2799999993</v>
      </c>
    </row>
    <row r="47" spans="1:8" ht="13.2" x14ac:dyDescent="0.25">
      <c r="A47" s="46" t="s">
        <v>168</v>
      </c>
      <c r="B47" s="47"/>
      <c r="C47" s="30">
        <v>13716606.82</v>
      </c>
      <c r="D47" s="30">
        <v>-1353372.66</v>
      </c>
      <c r="E47" s="30">
        <f t="shared" ref="E47" si="68">C47+D47</f>
        <v>12363234.16</v>
      </c>
      <c r="F47" s="30">
        <v>10109576.82</v>
      </c>
      <c r="G47" s="30">
        <v>9913486.9399999995</v>
      </c>
      <c r="H47" s="30">
        <f t="shared" ref="H47" si="69">E47-F47</f>
        <v>2253657.34</v>
      </c>
    </row>
    <row r="48" spans="1:8" ht="13.2" x14ac:dyDescent="0.25">
      <c r="A48" s="46" t="s">
        <v>169</v>
      </c>
      <c r="B48" s="47"/>
      <c r="C48" s="30">
        <v>15617431.189999999</v>
      </c>
      <c r="D48" s="30">
        <v>13170433.859999999</v>
      </c>
      <c r="E48" s="30">
        <f t="shared" ref="E48" si="70">C48+D48</f>
        <v>28787865.049999997</v>
      </c>
      <c r="F48" s="30">
        <v>28338040.850000001</v>
      </c>
      <c r="G48" s="30">
        <v>27705844.52</v>
      </c>
      <c r="H48" s="30">
        <f t="shared" ref="H48" si="71">E48-F48</f>
        <v>449824.19999999553</v>
      </c>
    </row>
    <row r="49" spans="1:8" ht="13.2" x14ac:dyDescent="0.25">
      <c r="A49" s="46" t="s">
        <v>170</v>
      </c>
      <c r="B49" s="47"/>
      <c r="C49" s="30">
        <v>43048064.920000002</v>
      </c>
      <c r="D49" s="30">
        <v>64791867.670000002</v>
      </c>
      <c r="E49" s="30">
        <f t="shared" ref="E49" si="72">C49+D49</f>
        <v>107839932.59</v>
      </c>
      <c r="F49" s="30">
        <v>90797672.329999998</v>
      </c>
      <c r="G49" s="30">
        <v>55720262.619999997</v>
      </c>
      <c r="H49" s="30">
        <f t="shared" ref="H49" si="73">E49-F49</f>
        <v>17042260.260000005</v>
      </c>
    </row>
    <row r="50" spans="1:8" ht="13.2" x14ac:dyDescent="0.25">
      <c r="A50" s="46" t="s">
        <v>171</v>
      </c>
      <c r="B50" s="47"/>
      <c r="C50" s="30">
        <v>12687269.76</v>
      </c>
      <c r="D50" s="30">
        <v>5319124.71</v>
      </c>
      <c r="E50" s="30">
        <f t="shared" ref="E50" si="74">C50+D50</f>
        <v>18006394.469999999</v>
      </c>
      <c r="F50" s="30">
        <v>14691231.98</v>
      </c>
      <c r="G50" s="30">
        <v>11496297.439999999</v>
      </c>
      <c r="H50" s="30">
        <f t="shared" ref="H50" si="75">E50-F50</f>
        <v>3315162.4899999984</v>
      </c>
    </row>
    <row r="51" spans="1:8" ht="13.2" x14ac:dyDescent="0.25">
      <c r="A51" s="46" t="s">
        <v>172</v>
      </c>
      <c r="B51" s="47"/>
      <c r="C51" s="30">
        <v>3309502.05</v>
      </c>
      <c r="D51" s="30">
        <v>-1233.04</v>
      </c>
      <c r="E51" s="30">
        <f t="shared" ref="E51" si="76">C51+D51</f>
        <v>3308269.01</v>
      </c>
      <c r="F51" s="30">
        <v>2954288.64</v>
      </c>
      <c r="G51" s="30">
        <v>2879322.74</v>
      </c>
      <c r="H51" s="30">
        <f t="shared" ref="H51" si="77">E51-F51</f>
        <v>353980.36999999965</v>
      </c>
    </row>
    <row r="52" spans="1:8" ht="13.2" x14ac:dyDescent="0.25">
      <c r="A52" s="46" t="s">
        <v>173</v>
      </c>
      <c r="B52" s="47"/>
      <c r="C52" s="30">
        <v>19132198.449999999</v>
      </c>
      <c r="D52" s="30">
        <v>5586104.9500000002</v>
      </c>
      <c r="E52" s="30">
        <f t="shared" ref="E52" si="78">C52+D52</f>
        <v>24718303.399999999</v>
      </c>
      <c r="F52" s="30">
        <v>21314835.140000001</v>
      </c>
      <c r="G52" s="30">
        <v>15866770.59</v>
      </c>
      <c r="H52" s="30">
        <f t="shared" ref="H52" si="79">E52-F52</f>
        <v>3403468.2599999979</v>
      </c>
    </row>
    <row r="53" spans="1:8" ht="13.2" x14ac:dyDescent="0.25">
      <c r="A53" s="46" t="s">
        <v>174</v>
      </c>
      <c r="B53" s="47"/>
      <c r="C53" s="30">
        <v>2359792.81</v>
      </c>
      <c r="D53" s="30">
        <v>-117648.61</v>
      </c>
      <c r="E53" s="30">
        <f t="shared" ref="E53" si="80">C53+D53</f>
        <v>2242144.2000000002</v>
      </c>
      <c r="F53" s="30">
        <v>1908960.17</v>
      </c>
      <c r="G53" s="30">
        <v>1860265.78</v>
      </c>
      <c r="H53" s="30">
        <f t="shared" ref="H53" si="81">E53-F53</f>
        <v>333184.03000000026</v>
      </c>
    </row>
    <row r="54" spans="1:8" ht="13.2" x14ac:dyDescent="0.25">
      <c r="A54" s="46" t="s">
        <v>175</v>
      </c>
      <c r="B54" s="47"/>
      <c r="C54" s="30">
        <v>2995483.04</v>
      </c>
      <c r="D54" s="30">
        <v>-152848.72</v>
      </c>
      <c r="E54" s="30">
        <f t="shared" ref="E54" si="82">C54+D54</f>
        <v>2842634.32</v>
      </c>
      <c r="F54" s="30">
        <v>2197894.59</v>
      </c>
      <c r="G54" s="30">
        <v>2141704.77</v>
      </c>
      <c r="H54" s="30">
        <f t="shared" ref="H54" si="83">E54-F54</f>
        <v>644739.73</v>
      </c>
    </row>
    <row r="55" spans="1:8" ht="13.2" x14ac:dyDescent="0.25">
      <c r="A55" s="46" t="s">
        <v>176</v>
      </c>
      <c r="B55" s="47"/>
      <c r="C55" s="30">
        <v>2300991.71</v>
      </c>
      <c r="D55" s="30">
        <v>-245778.87</v>
      </c>
      <c r="E55" s="30">
        <f t="shared" ref="E55" si="84">C55+D55</f>
        <v>2055212.8399999999</v>
      </c>
      <c r="F55" s="30">
        <v>1563386.84</v>
      </c>
      <c r="G55" s="30">
        <v>1522783.91</v>
      </c>
      <c r="H55" s="30">
        <f t="shared" ref="H55" si="85">E55-F55</f>
        <v>491825.99999999977</v>
      </c>
    </row>
    <row r="56" spans="1:8" ht="13.2" x14ac:dyDescent="0.25">
      <c r="A56" s="46"/>
      <c r="B56" s="47"/>
      <c r="C56" s="30"/>
      <c r="D56" s="30"/>
      <c r="E56" s="30"/>
      <c r="F56" s="30"/>
      <c r="G56" s="30"/>
      <c r="H56" s="30"/>
    </row>
    <row r="57" spans="1:8" ht="13.2" x14ac:dyDescent="0.25">
      <c r="A57" s="46"/>
      <c r="B57" s="48"/>
      <c r="C57" s="32"/>
      <c r="D57" s="32"/>
      <c r="E57" s="32"/>
      <c r="F57" s="32"/>
      <c r="G57" s="32"/>
      <c r="H57" s="32"/>
    </row>
    <row r="58" spans="1:8" ht="13.2" x14ac:dyDescent="0.25">
      <c r="A58" s="49"/>
      <c r="B58" s="50" t="s">
        <v>53</v>
      </c>
      <c r="C58" s="51">
        <f t="shared" ref="C58:H58" si="86">SUM(C7:C57)</f>
        <v>802812961.83999991</v>
      </c>
      <c r="D58" s="51">
        <f t="shared" si="86"/>
        <v>252583803.91000006</v>
      </c>
      <c r="E58" s="51">
        <f t="shared" si="86"/>
        <v>1055396765.7499999</v>
      </c>
      <c r="F58" s="51">
        <f t="shared" si="86"/>
        <v>852187855.39999998</v>
      </c>
      <c r="G58" s="51">
        <f t="shared" si="86"/>
        <v>798571798.66000032</v>
      </c>
      <c r="H58" s="51">
        <f t="shared" si="86"/>
        <v>203208910.34999996</v>
      </c>
    </row>
    <row r="61" spans="1:8" ht="49.8" customHeight="1" x14ac:dyDescent="0.2">
      <c r="A61" s="59" t="s">
        <v>181</v>
      </c>
      <c r="B61" s="60"/>
      <c r="C61" s="60"/>
      <c r="D61" s="60"/>
      <c r="E61" s="60"/>
      <c r="F61" s="60"/>
      <c r="G61" s="60"/>
      <c r="H61" s="61"/>
    </row>
    <row r="63" spans="1:8" x14ac:dyDescent="0.2">
      <c r="A63" s="67" t="s">
        <v>54</v>
      </c>
      <c r="B63" s="68"/>
      <c r="C63" s="62" t="s">
        <v>60</v>
      </c>
      <c r="D63" s="63"/>
      <c r="E63" s="63"/>
      <c r="F63" s="63"/>
      <c r="G63" s="64"/>
      <c r="H63" s="65" t="s">
        <v>59</v>
      </c>
    </row>
    <row r="64" spans="1:8" ht="20.399999999999999" x14ac:dyDescent="0.2">
      <c r="A64" s="69"/>
      <c r="B64" s="70"/>
      <c r="C64" s="5" t="s">
        <v>55</v>
      </c>
      <c r="D64" s="5" t="s">
        <v>125</v>
      </c>
      <c r="E64" s="5" t="s">
        <v>56</v>
      </c>
      <c r="F64" s="5" t="s">
        <v>57</v>
      </c>
      <c r="G64" s="5" t="s">
        <v>58</v>
      </c>
      <c r="H64" s="66"/>
    </row>
    <row r="65" spans="1:8" x14ac:dyDescent="0.2">
      <c r="A65" s="71"/>
      <c r="B65" s="72"/>
      <c r="C65" s="6">
        <v>1</v>
      </c>
      <c r="D65" s="6">
        <v>2</v>
      </c>
      <c r="E65" s="6" t="s">
        <v>126</v>
      </c>
      <c r="F65" s="6">
        <v>4</v>
      </c>
      <c r="G65" s="6">
        <v>5</v>
      </c>
      <c r="H65" s="6" t="s">
        <v>127</v>
      </c>
    </row>
    <row r="66" spans="1:8" x14ac:dyDescent="0.2">
      <c r="A66" s="12"/>
      <c r="B66" s="13"/>
      <c r="C66" s="17"/>
      <c r="D66" s="17"/>
      <c r="E66" s="17"/>
      <c r="F66" s="17"/>
      <c r="G66" s="17"/>
      <c r="H66" s="17"/>
    </row>
    <row r="67" spans="1:8" x14ac:dyDescent="0.2">
      <c r="A67" s="4" t="s">
        <v>8</v>
      </c>
      <c r="B67" s="2"/>
      <c r="C67" s="18">
        <v>0</v>
      </c>
      <c r="D67" s="18">
        <v>0</v>
      </c>
      <c r="E67" s="18">
        <f>C67+D67</f>
        <v>0</v>
      </c>
      <c r="F67" s="18">
        <v>0</v>
      </c>
      <c r="G67" s="18">
        <v>0</v>
      </c>
      <c r="H67" s="18">
        <f>E67-F67</f>
        <v>0</v>
      </c>
    </row>
    <row r="68" spans="1:8" x14ac:dyDescent="0.2">
      <c r="A68" s="4" t="s">
        <v>9</v>
      </c>
      <c r="B68" s="2"/>
      <c r="C68" s="18">
        <v>0</v>
      </c>
      <c r="D68" s="18">
        <v>0</v>
      </c>
      <c r="E68" s="18">
        <f t="shared" ref="E68:E70" si="87">C68+D68</f>
        <v>0</v>
      </c>
      <c r="F68" s="18">
        <v>0</v>
      </c>
      <c r="G68" s="18">
        <v>0</v>
      </c>
      <c r="H68" s="18">
        <f t="shared" ref="H68:H70" si="88">E68-F68</f>
        <v>0</v>
      </c>
    </row>
    <row r="69" spans="1:8" x14ac:dyDescent="0.2">
      <c r="A69" s="4" t="s">
        <v>10</v>
      </c>
      <c r="B69" s="2"/>
      <c r="C69" s="18">
        <v>0</v>
      </c>
      <c r="D69" s="18">
        <v>0</v>
      </c>
      <c r="E69" s="18">
        <f t="shared" si="87"/>
        <v>0</v>
      </c>
      <c r="F69" s="18">
        <v>0</v>
      </c>
      <c r="G69" s="18">
        <v>0</v>
      </c>
      <c r="H69" s="18">
        <f t="shared" si="88"/>
        <v>0</v>
      </c>
    </row>
    <row r="70" spans="1:8" x14ac:dyDescent="0.2">
      <c r="A70" s="4" t="s">
        <v>11</v>
      </c>
      <c r="B70" s="2"/>
      <c r="C70" s="18">
        <v>0</v>
      </c>
      <c r="D70" s="18">
        <v>0</v>
      </c>
      <c r="E70" s="18">
        <f t="shared" si="87"/>
        <v>0</v>
      </c>
      <c r="F70" s="18">
        <v>0</v>
      </c>
      <c r="G70" s="18">
        <v>0</v>
      </c>
      <c r="H70" s="18">
        <f t="shared" si="88"/>
        <v>0</v>
      </c>
    </row>
    <row r="71" spans="1:8" x14ac:dyDescent="0.2">
      <c r="A71" s="4"/>
      <c r="B71" s="2"/>
      <c r="C71" s="19"/>
      <c r="D71" s="19"/>
      <c r="E71" s="19"/>
      <c r="F71" s="19"/>
      <c r="G71" s="19"/>
      <c r="H71" s="19"/>
    </row>
    <row r="72" spans="1:8" x14ac:dyDescent="0.2">
      <c r="A72" s="10"/>
      <c r="B72" s="24" t="s">
        <v>53</v>
      </c>
      <c r="C72" s="8">
        <f>SUM(C67:C71)</f>
        <v>0</v>
      </c>
      <c r="D72" s="8">
        <f>SUM(D67:D71)</f>
        <v>0</v>
      </c>
      <c r="E72" s="8">
        <f>SUM(E67:E70)</f>
        <v>0</v>
      </c>
      <c r="F72" s="8">
        <f>SUM(F67:F70)</f>
        <v>0</v>
      </c>
      <c r="G72" s="8">
        <f>SUM(G67:G70)</f>
        <v>0</v>
      </c>
      <c r="H72" s="8">
        <f>SUM(H67:H70)</f>
        <v>0</v>
      </c>
    </row>
    <row r="75" spans="1:8" ht="45" customHeight="1" x14ac:dyDescent="0.2">
      <c r="A75" s="62" t="s">
        <v>182</v>
      </c>
      <c r="B75" s="63"/>
      <c r="C75" s="63"/>
      <c r="D75" s="63"/>
      <c r="E75" s="63"/>
      <c r="F75" s="63"/>
      <c r="G75" s="63"/>
      <c r="H75" s="64"/>
    </row>
    <row r="76" spans="1:8" x14ac:dyDescent="0.2">
      <c r="A76" s="67" t="s">
        <v>54</v>
      </c>
      <c r="B76" s="68"/>
      <c r="C76" s="62" t="s">
        <v>60</v>
      </c>
      <c r="D76" s="63"/>
      <c r="E76" s="63"/>
      <c r="F76" s="63"/>
      <c r="G76" s="64"/>
      <c r="H76" s="65" t="s">
        <v>59</v>
      </c>
    </row>
    <row r="77" spans="1:8" ht="20.399999999999999" x14ac:dyDescent="0.2">
      <c r="A77" s="69"/>
      <c r="B77" s="70"/>
      <c r="C77" s="5" t="s">
        <v>55</v>
      </c>
      <c r="D77" s="5" t="s">
        <v>125</v>
      </c>
      <c r="E77" s="5" t="s">
        <v>56</v>
      </c>
      <c r="F77" s="5" t="s">
        <v>57</v>
      </c>
      <c r="G77" s="5" t="s">
        <v>58</v>
      </c>
      <c r="H77" s="66"/>
    </row>
    <row r="78" spans="1:8" x14ac:dyDescent="0.2">
      <c r="A78" s="71"/>
      <c r="B78" s="72"/>
      <c r="C78" s="6">
        <v>1</v>
      </c>
      <c r="D78" s="6">
        <v>2</v>
      </c>
      <c r="E78" s="6" t="s">
        <v>126</v>
      </c>
      <c r="F78" s="6">
        <v>4</v>
      </c>
      <c r="G78" s="6">
        <v>5</v>
      </c>
      <c r="H78" s="6" t="s">
        <v>127</v>
      </c>
    </row>
    <row r="79" spans="1:8" x14ac:dyDescent="0.2">
      <c r="A79" s="12"/>
      <c r="B79" s="13"/>
      <c r="C79" s="17"/>
      <c r="D79" s="17"/>
      <c r="E79" s="17"/>
      <c r="F79" s="17"/>
      <c r="G79" s="17"/>
      <c r="H79" s="17"/>
    </row>
    <row r="80" spans="1:8" ht="20.399999999999999" x14ac:dyDescent="0.2">
      <c r="A80" s="4"/>
      <c r="B80" s="15" t="s">
        <v>13</v>
      </c>
      <c r="C80" s="18">
        <v>0</v>
      </c>
      <c r="D80" s="18">
        <v>0</v>
      </c>
      <c r="E80" s="18">
        <f>C80+D80</f>
        <v>0</v>
      </c>
      <c r="F80" s="18">
        <v>0</v>
      </c>
      <c r="G80" s="18">
        <v>0</v>
      </c>
      <c r="H80" s="18">
        <f>E80-F80</f>
        <v>0</v>
      </c>
    </row>
    <row r="81" spans="1:8" x14ac:dyDescent="0.2">
      <c r="A81" s="4"/>
      <c r="B81" s="15"/>
      <c r="C81" s="18"/>
      <c r="D81" s="18"/>
      <c r="E81" s="18"/>
      <c r="F81" s="18"/>
      <c r="G81" s="18"/>
      <c r="H81" s="18"/>
    </row>
    <row r="82" spans="1:8" x14ac:dyDescent="0.2">
      <c r="A82" s="4"/>
      <c r="B82" s="15" t="s">
        <v>12</v>
      </c>
      <c r="C82" s="18">
        <v>0</v>
      </c>
      <c r="D82" s="18">
        <v>0</v>
      </c>
      <c r="E82" s="18">
        <f>C82+D82</f>
        <v>0</v>
      </c>
      <c r="F82" s="18">
        <v>0</v>
      </c>
      <c r="G82" s="18">
        <v>0</v>
      </c>
      <c r="H82" s="18">
        <f>E82-F82</f>
        <v>0</v>
      </c>
    </row>
    <row r="83" spans="1:8" x14ac:dyDescent="0.2">
      <c r="A83" s="4"/>
      <c r="B83" s="15"/>
      <c r="C83" s="18"/>
      <c r="D83" s="18"/>
      <c r="E83" s="18"/>
      <c r="F83" s="18"/>
      <c r="G83" s="18"/>
      <c r="H83" s="18"/>
    </row>
    <row r="84" spans="1:8" ht="20.399999999999999" x14ac:dyDescent="0.2">
      <c r="A84" s="4"/>
      <c r="B84" s="15" t="s">
        <v>14</v>
      </c>
      <c r="C84" s="18">
        <v>0</v>
      </c>
      <c r="D84" s="18">
        <v>0</v>
      </c>
      <c r="E84" s="18">
        <f>C84+D84</f>
        <v>0</v>
      </c>
      <c r="F84" s="18">
        <v>0</v>
      </c>
      <c r="G84" s="18">
        <v>0</v>
      </c>
      <c r="H84" s="18">
        <f>E84-F84</f>
        <v>0</v>
      </c>
    </row>
    <row r="85" spans="1:8" x14ac:dyDescent="0.2">
      <c r="A85" s="4"/>
      <c r="B85" s="15"/>
      <c r="C85" s="18"/>
      <c r="D85" s="18"/>
      <c r="E85" s="18"/>
      <c r="F85" s="18"/>
      <c r="G85" s="18"/>
      <c r="H85" s="18"/>
    </row>
    <row r="86" spans="1:8" ht="20.399999999999999" x14ac:dyDescent="0.2">
      <c r="A86" s="4"/>
      <c r="B86" s="15" t="s">
        <v>26</v>
      </c>
      <c r="C86" s="18">
        <v>0</v>
      </c>
      <c r="D86" s="18">
        <v>0</v>
      </c>
      <c r="E86" s="18">
        <f>C86+D86</f>
        <v>0</v>
      </c>
      <c r="F86" s="18">
        <v>0</v>
      </c>
      <c r="G86" s="18">
        <v>0</v>
      </c>
      <c r="H86" s="18">
        <f>E86-F86</f>
        <v>0</v>
      </c>
    </row>
    <row r="87" spans="1:8" x14ac:dyDescent="0.2">
      <c r="A87" s="4"/>
      <c r="B87" s="15"/>
      <c r="C87" s="18"/>
      <c r="D87" s="18"/>
      <c r="E87" s="18"/>
      <c r="F87" s="18"/>
      <c r="G87" s="18"/>
      <c r="H87" s="18"/>
    </row>
    <row r="88" spans="1:8" ht="20.399999999999999" x14ac:dyDescent="0.2">
      <c r="A88" s="4"/>
      <c r="B88" s="15" t="s">
        <v>27</v>
      </c>
      <c r="C88" s="18">
        <v>0</v>
      </c>
      <c r="D88" s="18">
        <v>0</v>
      </c>
      <c r="E88" s="18">
        <f>C88+D88</f>
        <v>0</v>
      </c>
      <c r="F88" s="18">
        <v>0</v>
      </c>
      <c r="G88" s="18">
        <v>0</v>
      </c>
      <c r="H88" s="18">
        <f>E88-F88</f>
        <v>0</v>
      </c>
    </row>
    <row r="89" spans="1:8" x14ac:dyDescent="0.2">
      <c r="A89" s="4"/>
      <c r="B89" s="15"/>
      <c r="C89" s="18"/>
      <c r="D89" s="18"/>
      <c r="E89" s="18"/>
      <c r="F89" s="18"/>
      <c r="G89" s="18"/>
      <c r="H89" s="18"/>
    </row>
    <row r="90" spans="1:8" ht="20.399999999999999" x14ac:dyDescent="0.2">
      <c r="A90" s="4"/>
      <c r="B90" s="15" t="s">
        <v>34</v>
      </c>
      <c r="C90" s="18">
        <v>0</v>
      </c>
      <c r="D90" s="18">
        <v>0</v>
      </c>
      <c r="E90" s="18">
        <f>C90+D90</f>
        <v>0</v>
      </c>
      <c r="F90" s="18">
        <v>0</v>
      </c>
      <c r="G90" s="18">
        <v>0</v>
      </c>
      <c r="H90" s="18">
        <f>E90-F90</f>
        <v>0</v>
      </c>
    </row>
    <row r="91" spans="1:8" x14ac:dyDescent="0.2">
      <c r="A91" s="4"/>
      <c r="B91" s="15"/>
      <c r="C91" s="18"/>
      <c r="D91" s="18"/>
      <c r="E91" s="18"/>
      <c r="F91" s="18"/>
      <c r="G91" s="18"/>
      <c r="H91" s="18"/>
    </row>
    <row r="92" spans="1:8" ht="20.399999999999999" x14ac:dyDescent="0.2">
      <c r="A92" s="4"/>
      <c r="B92" s="15" t="s">
        <v>15</v>
      </c>
      <c r="C92" s="18">
        <v>0</v>
      </c>
      <c r="D92" s="18">
        <v>0</v>
      </c>
      <c r="E92" s="18">
        <f>C92+D92</f>
        <v>0</v>
      </c>
      <c r="F92" s="18">
        <v>0</v>
      </c>
      <c r="G92" s="18">
        <v>0</v>
      </c>
      <c r="H92" s="18">
        <f>E92-F92</f>
        <v>0</v>
      </c>
    </row>
    <row r="93" spans="1:8" x14ac:dyDescent="0.2">
      <c r="A93" s="14"/>
      <c r="B93" s="16"/>
      <c r="C93" s="19"/>
      <c r="D93" s="19"/>
      <c r="E93" s="19"/>
      <c r="F93" s="19"/>
      <c r="G93" s="19"/>
      <c r="H93" s="19"/>
    </row>
    <row r="94" spans="1:8" x14ac:dyDescent="0.2">
      <c r="A94" s="10"/>
      <c r="B94" s="24" t="s">
        <v>53</v>
      </c>
      <c r="C94" s="8">
        <f t="shared" ref="C94:H94" si="89">SUM(C80:C92)</f>
        <v>0</v>
      </c>
      <c r="D94" s="8">
        <f t="shared" si="89"/>
        <v>0</v>
      </c>
      <c r="E94" s="8">
        <f t="shared" si="89"/>
        <v>0</v>
      </c>
      <c r="F94" s="8">
        <f t="shared" si="89"/>
        <v>0</v>
      </c>
      <c r="G94" s="8">
        <f t="shared" si="89"/>
        <v>0</v>
      </c>
      <c r="H94" s="8">
        <f t="shared" si="89"/>
        <v>0</v>
      </c>
    </row>
    <row r="95" spans="1:8" x14ac:dyDescent="0.2">
      <c r="A95" s="1" t="s">
        <v>177</v>
      </c>
    </row>
  </sheetData>
  <sheetProtection formatCells="0" formatColumns="0" formatRows="0" insertRows="0" deleteRows="0" autoFilter="0"/>
  <mergeCells count="12">
    <mergeCell ref="A1:H1"/>
    <mergeCell ref="A3:B5"/>
    <mergeCell ref="A61:H61"/>
    <mergeCell ref="A63:B65"/>
    <mergeCell ref="C3:G3"/>
    <mergeCell ref="H3:H4"/>
    <mergeCell ref="A75:H75"/>
    <mergeCell ref="A76:B78"/>
    <mergeCell ref="C76:G76"/>
    <mergeCell ref="H76:H77"/>
    <mergeCell ref="C63:G63"/>
    <mergeCell ref="H63:H64"/>
  </mergeCells>
  <printOptions horizontalCentered="1"/>
  <pageMargins left="0.51181102362204722" right="0.31496062992125984" top="0.74803149606299213" bottom="0.55118110236220474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ColWidth="12" defaultRowHeight="10.199999999999999" x14ac:dyDescent="0.2"/>
  <cols>
    <col min="1" max="1" width="4.85546875" style="3" customWidth="1"/>
    <col min="2" max="2" width="62.85546875" style="3" customWidth="1"/>
    <col min="3" max="4" width="18.28515625" style="3" customWidth="1"/>
    <col min="5" max="5" width="20.28515625" style="3" customWidth="1"/>
    <col min="6" max="8" width="18.28515625" style="3" customWidth="1"/>
    <col min="9" max="16384" width="12" style="3"/>
  </cols>
  <sheetData>
    <row r="1" spans="1:8" ht="50.1" customHeight="1" x14ac:dyDescent="0.2">
      <c r="A1" s="59" t="s">
        <v>183</v>
      </c>
      <c r="B1" s="60"/>
      <c r="C1" s="60"/>
      <c r="D1" s="60"/>
      <c r="E1" s="60"/>
      <c r="F1" s="60"/>
      <c r="G1" s="60"/>
      <c r="H1" s="61"/>
    </row>
    <row r="2" spans="1:8" ht="13.2" x14ac:dyDescent="0.2">
      <c r="A2" s="75" t="s">
        <v>54</v>
      </c>
      <c r="B2" s="76"/>
      <c r="C2" s="59" t="s">
        <v>60</v>
      </c>
      <c r="D2" s="60"/>
      <c r="E2" s="60"/>
      <c r="F2" s="60"/>
      <c r="G2" s="61"/>
      <c r="H2" s="73" t="s">
        <v>59</v>
      </c>
    </row>
    <row r="3" spans="1:8" ht="24.9" customHeight="1" x14ac:dyDescent="0.2">
      <c r="A3" s="77"/>
      <c r="B3" s="78"/>
      <c r="C3" s="36" t="s">
        <v>55</v>
      </c>
      <c r="D3" s="36" t="s">
        <v>125</v>
      </c>
      <c r="E3" s="36" t="s">
        <v>56</v>
      </c>
      <c r="F3" s="36" t="s">
        <v>57</v>
      </c>
      <c r="G3" s="36" t="s">
        <v>58</v>
      </c>
      <c r="H3" s="74"/>
    </row>
    <row r="4" spans="1:8" ht="13.2" x14ac:dyDescent="0.2">
      <c r="A4" s="79"/>
      <c r="B4" s="80"/>
      <c r="C4" s="37">
        <v>1</v>
      </c>
      <c r="D4" s="37">
        <v>2</v>
      </c>
      <c r="E4" s="37" t="s">
        <v>126</v>
      </c>
      <c r="F4" s="37">
        <v>4</v>
      </c>
      <c r="G4" s="37">
        <v>5</v>
      </c>
      <c r="H4" s="37" t="s">
        <v>127</v>
      </c>
    </row>
    <row r="5" spans="1:8" x14ac:dyDescent="0.2">
      <c r="A5" s="22"/>
      <c r="B5" s="23"/>
      <c r="C5" s="7"/>
      <c r="D5" s="7"/>
      <c r="E5" s="7"/>
      <c r="F5" s="7"/>
      <c r="G5" s="7"/>
      <c r="H5" s="7"/>
    </row>
    <row r="6" spans="1:8" ht="13.2" x14ac:dyDescent="0.25">
      <c r="A6" s="52" t="s">
        <v>16</v>
      </c>
      <c r="B6" s="53"/>
      <c r="C6" s="30">
        <f t="shared" ref="C6:H6" si="0">SUM(C7:C14)</f>
        <v>376856963.86000001</v>
      </c>
      <c r="D6" s="30">
        <f t="shared" si="0"/>
        <v>2187836.3999999985</v>
      </c>
      <c r="E6" s="30">
        <f t="shared" si="0"/>
        <v>379044800.25999999</v>
      </c>
      <c r="F6" s="30">
        <f t="shared" si="0"/>
        <v>305880701.43000001</v>
      </c>
      <c r="G6" s="30">
        <f t="shared" si="0"/>
        <v>298814266.34000003</v>
      </c>
      <c r="H6" s="30">
        <f t="shared" si="0"/>
        <v>73164098.829999983</v>
      </c>
    </row>
    <row r="7" spans="1:8" ht="13.2" x14ac:dyDescent="0.25">
      <c r="A7" s="54"/>
      <c r="B7" s="55" t="s">
        <v>42</v>
      </c>
      <c r="C7" s="30">
        <v>0</v>
      </c>
      <c r="D7" s="30">
        <v>0</v>
      </c>
      <c r="E7" s="30">
        <f>C7+D7</f>
        <v>0</v>
      </c>
      <c r="F7" s="30">
        <v>0</v>
      </c>
      <c r="G7" s="30">
        <v>0</v>
      </c>
      <c r="H7" s="30">
        <f>E7-F7</f>
        <v>0</v>
      </c>
    </row>
    <row r="8" spans="1:8" ht="13.2" x14ac:dyDescent="0.25">
      <c r="A8" s="54"/>
      <c r="B8" s="55" t="s">
        <v>17</v>
      </c>
      <c r="C8" s="30">
        <v>0</v>
      </c>
      <c r="D8" s="30">
        <v>0</v>
      </c>
      <c r="E8" s="30">
        <f t="shared" ref="E8:E14" si="1">C8+D8</f>
        <v>0</v>
      </c>
      <c r="F8" s="30">
        <v>0</v>
      </c>
      <c r="G8" s="30">
        <v>0</v>
      </c>
      <c r="H8" s="30">
        <f t="shared" ref="H8:H14" si="2">E8-F8</f>
        <v>0</v>
      </c>
    </row>
    <row r="9" spans="1:8" ht="13.2" x14ac:dyDescent="0.25">
      <c r="A9" s="54"/>
      <c r="B9" s="55" t="s">
        <v>43</v>
      </c>
      <c r="C9" s="30">
        <v>60272612.189999998</v>
      </c>
      <c r="D9" s="30">
        <v>5560138.04</v>
      </c>
      <c r="E9" s="30">
        <f t="shared" si="1"/>
        <v>65832750.229999997</v>
      </c>
      <c r="F9" s="30">
        <v>48443692.57</v>
      </c>
      <c r="G9" s="30">
        <v>47364658.049999997</v>
      </c>
      <c r="H9" s="30">
        <f t="shared" si="2"/>
        <v>17389057.659999996</v>
      </c>
    </row>
    <row r="10" spans="1:8" ht="13.2" x14ac:dyDescent="0.25">
      <c r="A10" s="54"/>
      <c r="B10" s="55" t="s">
        <v>3</v>
      </c>
      <c r="C10" s="30">
        <v>0</v>
      </c>
      <c r="D10" s="30">
        <v>0</v>
      </c>
      <c r="E10" s="30">
        <f t="shared" si="1"/>
        <v>0</v>
      </c>
      <c r="F10" s="30">
        <v>0</v>
      </c>
      <c r="G10" s="30">
        <v>0</v>
      </c>
      <c r="H10" s="30">
        <f t="shared" si="2"/>
        <v>0</v>
      </c>
    </row>
    <row r="11" spans="1:8" ht="13.2" x14ac:dyDescent="0.25">
      <c r="A11" s="54"/>
      <c r="B11" s="55" t="s">
        <v>23</v>
      </c>
      <c r="C11" s="30">
        <v>88332304.370000005</v>
      </c>
      <c r="D11" s="30">
        <v>-21377060.57</v>
      </c>
      <c r="E11" s="30">
        <f t="shared" si="1"/>
        <v>66955243.800000004</v>
      </c>
      <c r="F11" s="30">
        <v>47844237.670000002</v>
      </c>
      <c r="G11" s="30">
        <v>46422128.439999998</v>
      </c>
      <c r="H11" s="30">
        <f t="shared" si="2"/>
        <v>19111006.130000003</v>
      </c>
    </row>
    <row r="12" spans="1:8" ht="13.2" x14ac:dyDescent="0.25">
      <c r="A12" s="54"/>
      <c r="B12" s="55" t="s">
        <v>18</v>
      </c>
      <c r="C12" s="30">
        <v>0</v>
      </c>
      <c r="D12" s="30">
        <v>0</v>
      </c>
      <c r="E12" s="30">
        <f t="shared" si="1"/>
        <v>0</v>
      </c>
      <c r="F12" s="30">
        <v>0</v>
      </c>
      <c r="G12" s="30">
        <v>0</v>
      </c>
      <c r="H12" s="30">
        <f t="shared" si="2"/>
        <v>0</v>
      </c>
    </row>
    <row r="13" spans="1:8" ht="13.2" x14ac:dyDescent="0.25">
      <c r="A13" s="54"/>
      <c r="B13" s="55" t="s">
        <v>44</v>
      </c>
      <c r="C13" s="30">
        <v>103349374.89</v>
      </c>
      <c r="D13" s="30">
        <v>6075922.9199999999</v>
      </c>
      <c r="E13" s="30">
        <f t="shared" si="1"/>
        <v>109425297.81</v>
      </c>
      <c r="F13" s="30">
        <v>94185609.879999995</v>
      </c>
      <c r="G13" s="30">
        <v>92519959.069999993</v>
      </c>
      <c r="H13" s="30">
        <f t="shared" si="2"/>
        <v>15239687.930000007</v>
      </c>
    </row>
    <row r="14" spans="1:8" ht="13.2" x14ac:dyDescent="0.25">
      <c r="A14" s="54"/>
      <c r="B14" s="55" t="s">
        <v>19</v>
      </c>
      <c r="C14" s="30">
        <v>124902672.41</v>
      </c>
      <c r="D14" s="30">
        <v>11928836.01</v>
      </c>
      <c r="E14" s="30">
        <f t="shared" si="1"/>
        <v>136831508.41999999</v>
      </c>
      <c r="F14" s="30">
        <v>115407161.31</v>
      </c>
      <c r="G14" s="30">
        <v>112507520.78</v>
      </c>
      <c r="H14" s="30">
        <f t="shared" si="2"/>
        <v>21424347.109999985</v>
      </c>
    </row>
    <row r="15" spans="1:8" ht="13.2" x14ac:dyDescent="0.25">
      <c r="A15" s="56"/>
      <c r="B15" s="55"/>
      <c r="C15" s="30"/>
      <c r="D15" s="30"/>
      <c r="E15" s="30"/>
      <c r="F15" s="30"/>
      <c r="G15" s="30"/>
      <c r="H15" s="30"/>
    </row>
    <row r="16" spans="1:8" ht="13.2" x14ac:dyDescent="0.25">
      <c r="A16" s="52" t="s">
        <v>20</v>
      </c>
      <c r="B16" s="57"/>
      <c r="C16" s="30">
        <f t="shared" ref="C16:H16" si="3">SUM(C17:C23)</f>
        <v>335688268.25999999</v>
      </c>
      <c r="D16" s="30">
        <f t="shared" si="3"/>
        <v>237334451.72999999</v>
      </c>
      <c r="E16" s="30">
        <f t="shared" si="3"/>
        <v>573022719.99000013</v>
      </c>
      <c r="F16" s="30">
        <f t="shared" si="3"/>
        <v>466939945.86000001</v>
      </c>
      <c r="G16" s="30">
        <f t="shared" si="3"/>
        <v>421266551.86999995</v>
      </c>
      <c r="H16" s="30">
        <f t="shared" si="3"/>
        <v>106082774.13</v>
      </c>
    </row>
    <row r="17" spans="1:8" ht="13.2" x14ac:dyDescent="0.25">
      <c r="A17" s="54"/>
      <c r="B17" s="55" t="s">
        <v>45</v>
      </c>
      <c r="C17" s="30">
        <v>6279123.0099999998</v>
      </c>
      <c r="D17" s="30">
        <v>1358140.54</v>
      </c>
      <c r="E17" s="30">
        <f>C17+D17</f>
        <v>7637263.5499999998</v>
      </c>
      <c r="F17" s="30">
        <v>5455974.4800000004</v>
      </c>
      <c r="G17" s="30">
        <v>5320658.84</v>
      </c>
      <c r="H17" s="30">
        <f t="shared" ref="H17:H23" si="4">E17-F17</f>
        <v>2181289.0699999994</v>
      </c>
    </row>
    <row r="18" spans="1:8" ht="13.2" x14ac:dyDescent="0.25">
      <c r="A18" s="54"/>
      <c r="B18" s="55" t="s">
        <v>28</v>
      </c>
      <c r="C18" s="30">
        <v>241639594.25</v>
      </c>
      <c r="D18" s="30">
        <v>233023647.24000001</v>
      </c>
      <c r="E18" s="30">
        <f t="shared" ref="E18:E23" si="5">C18+D18</f>
        <v>474663241.49000001</v>
      </c>
      <c r="F18" s="30">
        <v>377257073.75</v>
      </c>
      <c r="G18" s="30">
        <v>332273860.08999997</v>
      </c>
      <c r="H18" s="30">
        <f t="shared" si="4"/>
        <v>97406167.74000001</v>
      </c>
    </row>
    <row r="19" spans="1:8" ht="13.2" x14ac:dyDescent="0.25">
      <c r="A19" s="54"/>
      <c r="B19" s="55" t="s">
        <v>21</v>
      </c>
      <c r="C19" s="30">
        <v>0</v>
      </c>
      <c r="D19" s="30">
        <v>0</v>
      </c>
      <c r="E19" s="30">
        <f t="shared" si="5"/>
        <v>0</v>
      </c>
      <c r="F19" s="30">
        <v>0</v>
      </c>
      <c r="G19" s="30">
        <v>0</v>
      </c>
      <c r="H19" s="30">
        <f t="shared" si="4"/>
        <v>0</v>
      </c>
    </row>
    <row r="20" spans="1:8" ht="13.2" x14ac:dyDescent="0.25">
      <c r="A20" s="54"/>
      <c r="B20" s="55" t="s">
        <v>46</v>
      </c>
      <c r="C20" s="30">
        <v>27828608.390000001</v>
      </c>
      <c r="D20" s="30">
        <v>3525963.54</v>
      </c>
      <c r="E20" s="30">
        <f t="shared" si="5"/>
        <v>31354571.93</v>
      </c>
      <c r="F20" s="30">
        <v>26902684.16</v>
      </c>
      <c r="G20" s="30">
        <v>26438425.640000001</v>
      </c>
      <c r="H20" s="30">
        <f t="shared" si="4"/>
        <v>4451887.7699999996</v>
      </c>
    </row>
    <row r="21" spans="1:8" ht="13.2" x14ac:dyDescent="0.25">
      <c r="A21" s="54"/>
      <c r="B21" s="55" t="s">
        <v>47</v>
      </c>
      <c r="C21" s="30">
        <v>2314461.11</v>
      </c>
      <c r="D21" s="30">
        <v>19794.990000000002</v>
      </c>
      <c r="E21" s="30">
        <f t="shared" si="5"/>
        <v>2334256.1</v>
      </c>
      <c r="F21" s="30">
        <v>1764316.28</v>
      </c>
      <c r="G21" s="30">
        <v>1729899.93</v>
      </c>
      <c r="H21" s="30">
        <f t="shared" si="4"/>
        <v>569939.82000000007</v>
      </c>
    </row>
    <row r="22" spans="1:8" ht="13.2" x14ac:dyDescent="0.25">
      <c r="A22" s="54"/>
      <c r="B22" s="55" t="s">
        <v>48</v>
      </c>
      <c r="C22" s="30">
        <v>49973498.460000001</v>
      </c>
      <c r="D22" s="30">
        <v>-440245.86</v>
      </c>
      <c r="E22" s="30">
        <f t="shared" si="5"/>
        <v>49533252.600000001</v>
      </c>
      <c r="F22" s="30">
        <v>49533252.600000001</v>
      </c>
      <c r="G22" s="30">
        <v>49533252.600000001</v>
      </c>
      <c r="H22" s="30">
        <f t="shared" si="4"/>
        <v>0</v>
      </c>
    </row>
    <row r="23" spans="1:8" ht="13.2" x14ac:dyDescent="0.25">
      <c r="A23" s="54"/>
      <c r="B23" s="55" t="s">
        <v>4</v>
      </c>
      <c r="C23" s="30">
        <v>7652983.04</v>
      </c>
      <c r="D23" s="30">
        <v>-152848.72</v>
      </c>
      <c r="E23" s="30">
        <f t="shared" si="5"/>
        <v>7500134.3200000003</v>
      </c>
      <c r="F23" s="30">
        <v>6026644.5899999999</v>
      </c>
      <c r="G23" s="30">
        <v>5970454.7699999996</v>
      </c>
      <c r="H23" s="30">
        <f t="shared" si="4"/>
        <v>1473489.7300000004</v>
      </c>
    </row>
    <row r="24" spans="1:8" ht="13.2" x14ac:dyDescent="0.25">
      <c r="A24" s="56"/>
      <c r="B24" s="55"/>
      <c r="C24" s="30"/>
      <c r="D24" s="30"/>
      <c r="E24" s="30"/>
      <c r="F24" s="30"/>
      <c r="G24" s="30"/>
      <c r="H24" s="30"/>
    </row>
    <row r="25" spans="1:8" ht="13.2" x14ac:dyDescent="0.25">
      <c r="A25" s="52" t="s">
        <v>49</v>
      </c>
      <c r="B25" s="57"/>
      <c r="C25" s="30">
        <f t="shared" ref="C25:H25" si="6">SUM(C26:C34)</f>
        <v>90267729.719999999</v>
      </c>
      <c r="D25" s="30">
        <f t="shared" si="6"/>
        <v>13061515.779999999</v>
      </c>
      <c r="E25" s="30">
        <f t="shared" si="6"/>
        <v>103329245.5</v>
      </c>
      <c r="F25" s="30">
        <f t="shared" si="6"/>
        <v>79367208.109999999</v>
      </c>
      <c r="G25" s="30">
        <f t="shared" si="6"/>
        <v>78490980.450000003</v>
      </c>
      <c r="H25" s="30">
        <f t="shared" si="6"/>
        <v>23962037.390000004</v>
      </c>
    </row>
    <row r="26" spans="1:8" ht="26.4" x14ac:dyDescent="0.25">
      <c r="A26" s="54"/>
      <c r="B26" s="55" t="s">
        <v>29</v>
      </c>
      <c r="C26" s="30">
        <v>69694703.609999999</v>
      </c>
      <c r="D26" s="30">
        <v>12483219.199999999</v>
      </c>
      <c r="E26" s="30">
        <f>C26+D26</f>
        <v>82177922.810000002</v>
      </c>
      <c r="F26" s="30">
        <v>62435710.729999997</v>
      </c>
      <c r="G26" s="30">
        <v>61920051.420000002</v>
      </c>
      <c r="H26" s="30">
        <f t="shared" ref="H26:H34" si="7">E26-F26</f>
        <v>19742212.080000006</v>
      </c>
    </row>
    <row r="27" spans="1:8" ht="13.2" x14ac:dyDescent="0.25">
      <c r="A27" s="54"/>
      <c r="B27" s="55" t="s">
        <v>24</v>
      </c>
      <c r="C27" s="30">
        <v>16877372.699999999</v>
      </c>
      <c r="D27" s="30">
        <v>582737.18000000005</v>
      </c>
      <c r="E27" s="30">
        <f t="shared" ref="E27:E34" si="8">C27+D27</f>
        <v>17460109.879999999</v>
      </c>
      <c r="F27" s="30">
        <v>15123523.98</v>
      </c>
      <c r="G27" s="30">
        <v>14794805.1</v>
      </c>
      <c r="H27" s="30">
        <f t="shared" si="7"/>
        <v>2336585.8999999985</v>
      </c>
    </row>
    <row r="28" spans="1:8" ht="13.2" x14ac:dyDescent="0.25">
      <c r="A28" s="54"/>
      <c r="B28" s="55" t="s">
        <v>30</v>
      </c>
      <c r="C28" s="30">
        <v>0</v>
      </c>
      <c r="D28" s="30">
        <v>0</v>
      </c>
      <c r="E28" s="30">
        <f t="shared" si="8"/>
        <v>0</v>
      </c>
      <c r="F28" s="30">
        <v>0</v>
      </c>
      <c r="G28" s="30">
        <v>0</v>
      </c>
      <c r="H28" s="30">
        <f t="shared" si="7"/>
        <v>0</v>
      </c>
    </row>
    <row r="29" spans="1:8" ht="13.2" x14ac:dyDescent="0.25">
      <c r="A29" s="54"/>
      <c r="B29" s="55" t="s">
        <v>50</v>
      </c>
      <c r="C29" s="30">
        <v>0</v>
      </c>
      <c r="D29" s="30">
        <v>0</v>
      </c>
      <c r="E29" s="30">
        <f t="shared" si="8"/>
        <v>0</v>
      </c>
      <c r="F29" s="30">
        <v>0</v>
      </c>
      <c r="G29" s="30">
        <v>0</v>
      </c>
      <c r="H29" s="30">
        <f t="shared" si="7"/>
        <v>0</v>
      </c>
    </row>
    <row r="30" spans="1:8" ht="13.2" x14ac:dyDescent="0.25">
      <c r="A30" s="54"/>
      <c r="B30" s="55" t="s">
        <v>22</v>
      </c>
      <c r="C30" s="30">
        <v>0</v>
      </c>
      <c r="D30" s="30">
        <v>0</v>
      </c>
      <c r="E30" s="30">
        <f t="shared" si="8"/>
        <v>0</v>
      </c>
      <c r="F30" s="30">
        <v>0</v>
      </c>
      <c r="G30" s="30">
        <v>0</v>
      </c>
      <c r="H30" s="30">
        <f t="shared" si="7"/>
        <v>0</v>
      </c>
    </row>
    <row r="31" spans="1:8" ht="13.2" x14ac:dyDescent="0.25">
      <c r="A31" s="54"/>
      <c r="B31" s="55" t="s">
        <v>5</v>
      </c>
      <c r="C31" s="30">
        <v>0</v>
      </c>
      <c r="D31" s="30">
        <v>0</v>
      </c>
      <c r="E31" s="30">
        <f t="shared" si="8"/>
        <v>0</v>
      </c>
      <c r="F31" s="30">
        <v>0</v>
      </c>
      <c r="G31" s="30">
        <v>0</v>
      </c>
      <c r="H31" s="30">
        <f t="shared" si="7"/>
        <v>0</v>
      </c>
    </row>
    <row r="32" spans="1:8" ht="13.2" x14ac:dyDescent="0.25">
      <c r="A32" s="54"/>
      <c r="B32" s="55" t="s">
        <v>6</v>
      </c>
      <c r="C32" s="30">
        <v>3695653.41</v>
      </c>
      <c r="D32" s="30">
        <v>-4440.6000000000004</v>
      </c>
      <c r="E32" s="30">
        <f t="shared" si="8"/>
        <v>3691212.81</v>
      </c>
      <c r="F32" s="30">
        <v>1807973.4</v>
      </c>
      <c r="G32" s="30">
        <v>1776123.93</v>
      </c>
      <c r="H32" s="30">
        <f t="shared" si="7"/>
        <v>1883239.4100000001</v>
      </c>
    </row>
    <row r="33" spans="1:8" ht="13.2" x14ac:dyDescent="0.25">
      <c r="A33" s="54"/>
      <c r="B33" s="55" t="s">
        <v>51</v>
      </c>
      <c r="C33" s="30">
        <v>0</v>
      </c>
      <c r="D33" s="30">
        <v>0</v>
      </c>
      <c r="E33" s="30">
        <f t="shared" si="8"/>
        <v>0</v>
      </c>
      <c r="F33" s="30">
        <v>0</v>
      </c>
      <c r="G33" s="30">
        <v>0</v>
      </c>
      <c r="H33" s="30">
        <f t="shared" si="7"/>
        <v>0</v>
      </c>
    </row>
    <row r="34" spans="1:8" ht="13.2" x14ac:dyDescent="0.25">
      <c r="A34" s="54"/>
      <c r="B34" s="55" t="s">
        <v>31</v>
      </c>
      <c r="C34" s="30">
        <v>0</v>
      </c>
      <c r="D34" s="30">
        <v>0</v>
      </c>
      <c r="E34" s="30">
        <f t="shared" si="8"/>
        <v>0</v>
      </c>
      <c r="F34" s="30">
        <v>0</v>
      </c>
      <c r="G34" s="30">
        <v>0</v>
      </c>
      <c r="H34" s="30">
        <f t="shared" si="7"/>
        <v>0</v>
      </c>
    </row>
    <row r="35" spans="1:8" ht="13.2" x14ac:dyDescent="0.25">
      <c r="A35" s="56"/>
      <c r="B35" s="55"/>
      <c r="C35" s="30"/>
      <c r="D35" s="30"/>
      <c r="E35" s="30"/>
      <c r="F35" s="30"/>
      <c r="G35" s="30"/>
      <c r="H35" s="30"/>
    </row>
    <row r="36" spans="1:8" ht="13.2" x14ac:dyDescent="0.25">
      <c r="A36" s="52" t="s">
        <v>32</v>
      </c>
      <c r="B36" s="57"/>
      <c r="C36" s="30">
        <f t="shared" ref="C36:H36" si="9">SUM(C37:C40)</f>
        <v>0</v>
      </c>
      <c r="D36" s="30">
        <f t="shared" si="9"/>
        <v>0</v>
      </c>
      <c r="E36" s="30">
        <f t="shared" si="9"/>
        <v>0</v>
      </c>
      <c r="F36" s="30">
        <f t="shared" si="9"/>
        <v>0</v>
      </c>
      <c r="G36" s="30">
        <f t="shared" si="9"/>
        <v>0</v>
      </c>
      <c r="H36" s="30">
        <f t="shared" si="9"/>
        <v>0</v>
      </c>
    </row>
    <row r="37" spans="1:8" ht="26.4" x14ac:dyDescent="0.25">
      <c r="A37" s="54"/>
      <c r="B37" s="55" t="s">
        <v>52</v>
      </c>
      <c r="C37" s="30">
        <v>0</v>
      </c>
      <c r="D37" s="30">
        <v>0</v>
      </c>
      <c r="E37" s="30">
        <f>C37+D37</f>
        <v>0</v>
      </c>
      <c r="F37" s="30">
        <v>0</v>
      </c>
      <c r="G37" s="30">
        <v>0</v>
      </c>
      <c r="H37" s="30">
        <f t="shared" ref="H37:H40" si="10">E37-F37</f>
        <v>0</v>
      </c>
    </row>
    <row r="38" spans="1:8" ht="26.4" x14ac:dyDescent="0.25">
      <c r="A38" s="54"/>
      <c r="B38" s="55" t="s">
        <v>25</v>
      </c>
      <c r="C38" s="30">
        <v>0</v>
      </c>
      <c r="D38" s="30">
        <v>0</v>
      </c>
      <c r="E38" s="30">
        <f t="shared" ref="E38:E40" si="11">C38+D38</f>
        <v>0</v>
      </c>
      <c r="F38" s="30">
        <v>0</v>
      </c>
      <c r="G38" s="30">
        <v>0</v>
      </c>
      <c r="H38" s="30">
        <f t="shared" si="10"/>
        <v>0</v>
      </c>
    </row>
    <row r="39" spans="1:8" ht="13.2" x14ac:dyDescent="0.25">
      <c r="A39" s="54"/>
      <c r="B39" s="55" t="s">
        <v>33</v>
      </c>
      <c r="C39" s="30">
        <v>0</v>
      </c>
      <c r="D39" s="30">
        <v>0</v>
      </c>
      <c r="E39" s="30">
        <f t="shared" si="11"/>
        <v>0</v>
      </c>
      <c r="F39" s="30">
        <v>0</v>
      </c>
      <c r="G39" s="30">
        <v>0</v>
      </c>
      <c r="H39" s="30">
        <f t="shared" si="10"/>
        <v>0</v>
      </c>
    </row>
    <row r="40" spans="1:8" ht="13.2" x14ac:dyDescent="0.25">
      <c r="A40" s="54"/>
      <c r="B40" s="55" t="s">
        <v>7</v>
      </c>
      <c r="C40" s="30">
        <v>0</v>
      </c>
      <c r="D40" s="30">
        <v>0</v>
      </c>
      <c r="E40" s="30">
        <f t="shared" si="11"/>
        <v>0</v>
      </c>
      <c r="F40" s="30">
        <v>0</v>
      </c>
      <c r="G40" s="30">
        <v>0</v>
      </c>
      <c r="H40" s="30">
        <f t="shared" si="10"/>
        <v>0</v>
      </c>
    </row>
    <row r="41" spans="1:8" ht="13.2" x14ac:dyDescent="0.25">
      <c r="A41" s="56"/>
      <c r="B41" s="55"/>
      <c r="C41" s="30"/>
      <c r="D41" s="30"/>
      <c r="E41" s="30"/>
      <c r="F41" s="30"/>
      <c r="G41" s="30"/>
      <c r="H41" s="30"/>
    </row>
    <row r="42" spans="1:8" ht="13.2" x14ac:dyDescent="0.25">
      <c r="A42" s="58"/>
      <c r="B42" s="50" t="s">
        <v>53</v>
      </c>
      <c r="C42" s="51">
        <f t="shared" ref="C42:H42" si="12">SUM(C36+C25+C16+C6)</f>
        <v>802812961.84000003</v>
      </c>
      <c r="D42" s="51">
        <f t="shared" si="12"/>
        <v>252583803.91</v>
      </c>
      <c r="E42" s="51">
        <f t="shared" si="12"/>
        <v>1055396765.7500001</v>
      </c>
      <c r="F42" s="51">
        <f t="shared" si="12"/>
        <v>852187855.4000001</v>
      </c>
      <c r="G42" s="51">
        <f t="shared" si="12"/>
        <v>798571798.65999997</v>
      </c>
      <c r="H42" s="51">
        <f t="shared" si="12"/>
        <v>203208910.34999996</v>
      </c>
    </row>
    <row r="43" spans="1:8" x14ac:dyDescent="0.2">
      <c r="A43" s="21" t="s">
        <v>177</v>
      </c>
      <c r="B43" s="21"/>
      <c r="C43" s="21"/>
      <c r="D43" s="21"/>
      <c r="E43" s="21"/>
      <c r="F43" s="21"/>
      <c r="G43" s="21"/>
      <c r="H43" s="21"/>
    </row>
    <row r="44" spans="1:8" x14ac:dyDescent="0.2">
      <c r="A44" s="21"/>
      <c r="B44" s="21"/>
      <c r="C44" s="21"/>
      <c r="D44" s="21"/>
      <c r="E44" s="21"/>
      <c r="F44" s="21"/>
      <c r="G44" s="21"/>
      <c r="H44" s="21"/>
    </row>
    <row r="45" spans="1:8" x14ac:dyDescent="0.2">
      <c r="A45" s="21"/>
      <c r="B45" s="21"/>
      <c r="C45" s="21"/>
      <c r="D45" s="21"/>
      <c r="E45" s="21"/>
      <c r="F45" s="21"/>
      <c r="G45" s="21"/>
      <c r="H45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51181102362204722" right="0.31496062992125984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2022-02-21T19:54:43Z</cp:lastPrinted>
  <dcterms:created xsi:type="dcterms:W3CDTF">2014-02-10T03:37:14Z</dcterms:created>
  <dcterms:modified xsi:type="dcterms:W3CDTF">2022-05-13T09:56:18Z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